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1"/>
  <workbookPr defaultThemeVersion="166925"/>
  <mc:AlternateContent xmlns:mc="http://schemas.openxmlformats.org/markup-compatibility/2006">
    <mc:Choice Requires="x15">
      <x15ac:absPath xmlns:x15ac="http://schemas.microsoft.com/office/spreadsheetml/2010/11/ac" url="C:\Users\gimch\OneDrive\바탕 화면\snuvalue\my 보고서\"/>
    </mc:Choice>
  </mc:AlternateContent>
  <xr:revisionPtr revIDLastSave="0" documentId="13_ncr:1_{6C739C2A-6220-4AC2-85DE-FB31DC8A0CA5}" xr6:coauthVersionLast="36" xr6:coauthVersionMax="36" xr10:uidLastSave="{00000000-0000-0000-0000-000000000000}"/>
  <bookViews>
    <workbookView xWindow="0" yWindow="0" windowWidth="23040" windowHeight="7644" xr2:uid="{AE6EC69D-C14C-40CD-989D-AB93522E316D}"/>
  </bookViews>
  <sheets>
    <sheet name="결론" sheetId="8" r:id="rId1"/>
    <sheet name="report" sheetId="4" r:id="rId2"/>
    <sheet name="Financial Statement" sheetId="3" r:id="rId3"/>
    <sheet name="다이브딥 정리" sheetId="6" r:id="rId4"/>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846" i="4" l="1"/>
  <c r="H846" i="4"/>
  <c r="I846" i="4"/>
  <c r="J846" i="4"/>
  <c r="K846" i="4"/>
  <c r="L846" i="4"/>
  <c r="G847" i="4"/>
  <c r="H847" i="4"/>
  <c r="I847" i="4"/>
  <c r="J847" i="4"/>
  <c r="K847" i="4"/>
  <c r="L847" i="4"/>
  <c r="G848" i="4"/>
  <c r="H848" i="4"/>
  <c r="I848" i="4"/>
  <c r="J848" i="4"/>
  <c r="K848" i="4"/>
  <c r="L848" i="4"/>
  <c r="G849" i="4"/>
  <c r="H849" i="4"/>
  <c r="I849" i="4"/>
  <c r="J849" i="4"/>
  <c r="K849" i="4"/>
  <c r="L849" i="4"/>
  <c r="G850" i="4"/>
  <c r="H850" i="4"/>
  <c r="I850" i="4"/>
  <c r="J850" i="4"/>
  <c r="K850" i="4"/>
  <c r="L850" i="4"/>
  <c r="G851" i="4"/>
  <c r="H851" i="4"/>
  <c r="I851" i="4"/>
  <c r="J851" i="4"/>
  <c r="K851" i="4"/>
  <c r="L851" i="4"/>
  <c r="H845" i="4"/>
  <c r="I845" i="4"/>
  <c r="J845" i="4"/>
  <c r="K845" i="4"/>
  <c r="L845" i="4"/>
  <c r="F846" i="4"/>
  <c r="F847" i="4"/>
  <c r="F848" i="4"/>
  <c r="F849" i="4"/>
  <c r="F850" i="4"/>
  <c r="F851" i="4"/>
  <c r="E846" i="4"/>
  <c r="E847" i="4"/>
  <c r="E848" i="4"/>
  <c r="E849" i="4"/>
  <c r="E850" i="4"/>
  <c r="E851" i="4"/>
  <c r="E845" i="4"/>
  <c r="F845" i="4"/>
  <c r="G845" i="4"/>
  <c r="D845" i="4"/>
  <c r="D846" i="4"/>
  <c r="D847" i="4"/>
  <c r="D848" i="4"/>
  <c r="D849" i="4"/>
  <c r="D850" i="4"/>
  <c r="D851" i="4"/>
  <c r="G753" i="4"/>
  <c r="G752" i="4"/>
  <c r="G751" i="4"/>
  <c r="E445" i="4" l="1"/>
  <c r="E446" i="4"/>
  <c r="E447" i="4"/>
  <c r="E448" i="4"/>
  <c r="E449" i="4"/>
  <c r="E450" i="4"/>
  <c r="E451" i="4"/>
  <c r="F327" i="4"/>
  <c r="G327" i="4"/>
  <c r="H327" i="4"/>
  <c r="I327" i="4"/>
  <c r="J327" i="4"/>
  <c r="K327" i="4"/>
  <c r="L327" i="4"/>
  <c r="M327" i="4"/>
  <c r="N327" i="4"/>
  <c r="O327" i="4"/>
  <c r="P327" i="4"/>
  <c r="F325" i="4"/>
  <c r="G325" i="4"/>
  <c r="H325" i="4"/>
  <c r="I325" i="4"/>
  <c r="J325" i="4"/>
  <c r="K325" i="4"/>
  <c r="L325" i="4"/>
  <c r="M325" i="4"/>
  <c r="N325" i="4"/>
  <c r="O325" i="4"/>
  <c r="P325" i="4"/>
  <c r="E327" i="4"/>
  <c r="E325" i="4"/>
  <c r="P247" i="4" l="1"/>
  <c r="P249" i="4"/>
  <c r="O249" i="4"/>
  <c r="N249" i="4"/>
  <c r="M249" i="4"/>
  <c r="L249" i="4"/>
  <c r="K249" i="4"/>
  <c r="J249" i="4"/>
  <c r="I249" i="4"/>
  <c r="H249" i="4"/>
  <c r="H247" i="4"/>
  <c r="O247" i="4"/>
  <c r="N247" i="4"/>
  <c r="M247" i="4"/>
  <c r="L247" i="4"/>
  <c r="K247" i="4"/>
  <c r="J247" i="4"/>
  <c r="I247" i="4"/>
  <c r="I245" i="4"/>
  <c r="J245" i="4"/>
  <c r="K245" i="4"/>
  <c r="L245" i="4"/>
  <c r="M245" i="4"/>
  <c r="N245" i="4"/>
  <c r="O245" i="4"/>
  <c r="P245" i="4"/>
  <c r="H245" i="4"/>
  <c r="M243" i="4"/>
  <c r="N243" i="4"/>
  <c r="O243" i="4"/>
  <c r="O253" i="4" s="1"/>
  <c r="P243" i="4"/>
  <c r="L243" i="4"/>
  <c r="I243" i="4"/>
  <c r="J243" i="4"/>
  <c r="K243" i="4"/>
  <c r="H243" i="4"/>
  <c r="H253" i="4" s="1"/>
  <c r="E243" i="4"/>
  <c r="E253" i="4" s="1"/>
  <c r="F243" i="4"/>
  <c r="G243" i="4"/>
  <c r="D243" i="4"/>
  <c r="N74" i="3"/>
  <c r="N75" i="3"/>
  <c r="N73" i="3"/>
  <c r="J74" i="3"/>
  <c r="J75" i="3"/>
  <c r="J73" i="3"/>
  <c r="J253" i="4" l="1"/>
  <c r="J251" i="4"/>
  <c r="I251" i="4"/>
  <c r="I252" i="4"/>
  <c r="N251" i="4"/>
  <c r="N252" i="4"/>
  <c r="N253" i="4"/>
  <c r="M251" i="4"/>
  <c r="M253" i="4"/>
  <c r="M252" i="4"/>
  <c r="H252" i="4"/>
  <c r="O251" i="4"/>
  <c r="H251" i="4"/>
  <c r="L253" i="4"/>
  <c r="L252" i="4"/>
  <c r="G253" i="4"/>
  <c r="G252" i="4"/>
  <c r="P251" i="4"/>
  <c r="P252" i="4"/>
  <c r="K253" i="4"/>
  <c r="K252" i="4"/>
  <c r="F253" i="4"/>
  <c r="F252" i="4"/>
  <c r="E251" i="4"/>
  <c r="I253" i="4"/>
  <c r="O252" i="4"/>
  <c r="J252" i="4"/>
  <c r="E252" i="4"/>
  <c r="D251" i="4"/>
  <c r="D253" i="4"/>
  <c r="D252" i="4"/>
  <c r="L251" i="4"/>
  <c r="G251" i="4"/>
  <c r="K251" i="4"/>
  <c r="F251" i="4"/>
  <c r="P253" i="4"/>
  <c r="D30" i="3"/>
  <c r="E30" i="3"/>
  <c r="F30" i="3"/>
  <c r="C30" i="3"/>
  <c r="D63" i="3"/>
  <c r="E63" i="3"/>
  <c r="G63" i="3"/>
  <c r="H63" i="3"/>
  <c r="I63" i="3"/>
  <c r="K63" i="3"/>
  <c r="L63" i="3"/>
  <c r="M63" i="3"/>
  <c r="O63" i="3"/>
  <c r="C63" i="3"/>
  <c r="D89" i="3" l="1"/>
  <c r="E89" i="3"/>
  <c r="F89" i="3"/>
  <c r="G89" i="3"/>
  <c r="H89" i="3"/>
  <c r="I89" i="3"/>
  <c r="J89" i="3"/>
  <c r="K89" i="3"/>
  <c r="L89" i="3"/>
  <c r="M89" i="3"/>
  <c r="N89" i="3"/>
  <c r="O89" i="3"/>
  <c r="C89" i="3"/>
  <c r="N62" i="3"/>
  <c r="N61" i="3"/>
  <c r="J62" i="3"/>
  <c r="J61" i="3"/>
  <c r="F62" i="3"/>
  <c r="F61" i="3"/>
  <c r="D72" i="3"/>
  <c r="E72" i="3"/>
  <c r="F72" i="3"/>
  <c r="G72" i="3"/>
  <c r="H72" i="3"/>
  <c r="I72" i="3"/>
  <c r="J72" i="3"/>
  <c r="K72" i="3"/>
  <c r="L72" i="3"/>
  <c r="M72" i="3"/>
  <c r="N72" i="3"/>
  <c r="O72" i="3"/>
  <c r="C72" i="3"/>
  <c r="D69" i="3"/>
  <c r="E69" i="3"/>
  <c r="F69" i="3"/>
  <c r="G69" i="3"/>
  <c r="H69" i="3"/>
  <c r="I69" i="3"/>
  <c r="J69" i="3"/>
  <c r="K69" i="3"/>
  <c r="L69" i="3"/>
  <c r="M69" i="3"/>
  <c r="N69" i="3"/>
  <c r="O69" i="3"/>
  <c r="C69" i="3"/>
  <c r="D66" i="3"/>
  <c r="E66" i="3"/>
  <c r="F66" i="3"/>
  <c r="G66" i="3"/>
  <c r="H66" i="3"/>
  <c r="I66" i="3"/>
  <c r="J66" i="3"/>
  <c r="K66" i="3"/>
  <c r="L66" i="3"/>
  <c r="M66" i="3"/>
  <c r="N66" i="3"/>
  <c r="O66" i="3"/>
  <c r="C66" i="3"/>
  <c r="E65" i="3"/>
  <c r="F65" i="3"/>
  <c r="G65" i="3"/>
  <c r="H65" i="3"/>
  <c r="I65" i="3"/>
  <c r="J65" i="3"/>
  <c r="K65" i="3"/>
  <c r="L65" i="3"/>
  <c r="M65" i="3"/>
  <c r="N65" i="3"/>
  <c r="O65" i="3"/>
  <c r="D65" i="3"/>
  <c r="E60" i="3"/>
  <c r="F60" i="3"/>
  <c r="G60" i="3"/>
  <c r="H60" i="3"/>
  <c r="I60" i="3"/>
  <c r="J60" i="3"/>
  <c r="K60" i="3"/>
  <c r="L60" i="3"/>
  <c r="M60" i="3"/>
  <c r="N60" i="3"/>
  <c r="O60" i="3"/>
  <c r="D60" i="3"/>
  <c r="N63" i="3" l="1"/>
  <c r="F63" i="3"/>
  <c r="J63" i="3"/>
  <c r="D55" i="3"/>
  <c r="E55" i="3"/>
  <c r="F55" i="3"/>
  <c r="C55" i="3"/>
  <c r="D39" i="3" l="1"/>
  <c r="E39" i="3"/>
  <c r="F39" i="3"/>
  <c r="C39" i="3"/>
  <c r="D36" i="3"/>
  <c r="E36" i="3"/>
  <c r="C36" i="3"/>
  <c r="F36" i="3"/>
  <c r="F33" i="3"/>
  <c r="C33" i="3"/>
  <c r="D31" i="3"/>
  <c r="D32" i="3" s="1"/>
  <c r="E31" i="3"/>
  <c r="F31" i="3"/>
  <c r="C31" i="3"/>
  <c r="E27" i="3"/>
  <c r="F27" i="3"/>
  <c r="D27" i="3"/>
  <c r="D19" i="3"/>
  <c r="E19" i="3"/>
  <c r="F19" i="3"/>
  <c r="C19" i="3"/>
  <c r="D12" i="3"/>
  <c r="E12" i="3"/>
  <c r="F12" i="3"/>
  <c r="C12" i="3"/>
  <c r="E32" i="3" l="1"/>
  <c r="E33" i="3"/>
  <c r="D33" i="3"/>
  <c r="F32" i="3"/>
</calcChain>
</file>

<file path=xl/sharedStrings.xml><?xml version="1.0" encoding="utf-8"?>
<sst xmlns="http://schemas.openxmlformats.org/spreadsheetml/2006/main" count="867" uniqueCount="815">
  <si>
    <t>동아일보 박선희 기자가 쓴 책으로 쿠팡의 전현직 임직원 이커머스 리테일 업계 전문가 수십여 명을 인터뷰하고 국내외 10년간의 보도를 추적하며 쓴 책이다.</t>
    <phoneticPr fontId="4" type="noConversion"/>
  </si>
  <si>
    <t>*박선희 기자는 산업부, 경제부 등에서 근무하였다.</t>
    <phoneticPr fontId="4" type="noConversion"/>
  </si>
  <si>
    <t>초기 쿠팡은 그루폰을 벤치마킹</t>
    <phoneticPr fontId="4" type="noConversion"/>
  </si>
  <si>
    <t>그루폰은 2008년 건물 1층에 있던 피자집에서 쓸 수 있는 반 값 쿠폰을 히트 친 것을 계기로 주변 식당, 공연장 등에서 쓸 수 있는 할인 쿠폰을 선보이며 급성장한 소셜커머스 업체</t>
    <phoneticPr fontId="4" type="noConversion"/>
  </si>
  <si>
    <t>소셜커머스는 SNS를 이용해 물품의 판매 사실을 알리는 서비스이다.</t>
    <phoneticPr fontId="4" type="noConversion"/>
  </si>
  <si>
    <t>2010년 김범석 의장은 하버드대 동문들을 모아 한국에서 소셜커머스 서비스를 런칭하기로 마음을 먹었다.</t>
    <phoneticPr fontId="4" type="noConversion"/>
  </si>
  <si>
    <t>당시 한국에서는 핫딜과 반값 할인을 내세운 소셜커머스 업체가 거의 사흘마다 생기는 상황이었다.</t>
    <phoneticPr fontId="4" type="noConversion"/>
  </si>
  <si>
    <t>한국에 불어닥친 소셜커머스 춘추천국시대에 쿠팡, 위메프, 티몬이 소셜커머스 3인방으로 불리며 치열한 공방을 펼쳤었다.</t>
    <phoneticPr fontId="4" type="noConversion"/>
  </si>
  <si>
    <t>출범한 해에 500억원 규모였던 소셜커머스 시장규모는 1년만에 1조원까지 폭등했다.</t>
    <phoneticPr fontId="4" type="noConversion"/>
  </si>
  <si>
    <t>스마트폰이 보급되며 쇼핑 패러다임이 pc에서 모바일로 급격히 전환됐던 시기였기 때문이다.</t>
    <phoneticPr fontId="4" type="noConversion"/>
  </si>
  <si>
    <t>초창기 쿠팡의 목표는 소셜커머스 업계의 확실한 1등이 되는 것이었다.</t>
    <phoneticPr fontId="4" type="noConversion"/>
  </si>
  <si>
    <t>창업자 김범석 의장은 오전 8시에 출근해 오전 4시에 퇴근하는 등 미친 워커홀릭이었다.</t>
    <phoneticPr fontId="4" type="noConversion"/>
  </si>
  <si>
    <t>쿠팡의 초창기 직원들도 야근 식대와 교통비 정도만 지원받으며 자발적으로 매일 새벽 2시까지 야근을 하였다.</t>
    <phoneticPr fontId="4" type="noConversion"/>
  </si>
  <si>
    <t>김 의장이 적절하고 분명한 비전을 제시하였기에 강력한 동기부여가 된 것으로 생각할 수 있다.</t>
    <phoneticPr fontId="4" type="noConversion"/>
  </si>
  <si>
    <t>쿠팡의 시작</t>
    <phoneticPr fontId="4" type="noConversion"/>
  </si>
  <si>
    <t>쿠팡의 직원 문화</t>
    <phoneticPr fontId="4" type="noConversion"/>
  </si>
  <si>
    <t>창업 2년차를 넘기며 조직이 급속도로 커졌고 인사팀은 직원들을 대상으로 회사 생활에 대한 만족도를 조사했다.</t>
    <phoneticPr fontId="4" type="noConversion"/>
  </si>
  <si>
    <t>대다수의 직원이 가족이나 지인에게 쿠팡에서 일하기를 추천하겠냐는 질문에 '절대로 하지 않겠다'라고 응답했다.</t>
    <phoneticPr fontId="4" type="noConversion"/>
  </si>
  <si>
    <t>치열한 성장의 후유증에 충격받은 김 의장은 그 이후 직원 만족도를 높이기 위한 여러 노력을 하였다.</t>
    <phoneticPr fontId="4" type="noConversion"/>
  </si>
  <si>
    <t>대표가 직접 출근하는 직원들에게 풍선을 나눠주거나 박수 치며 격려해 주는 '굿모닝 쿠팡'(2012), 각 본부별로 김범석 의장과 만나 비전을 공유하고 아이디어를 나누는 'cc데이'</t>
    <phoneticPr fontId="4" type="noConversion"/>
  </si>
  <si>
    <t>김 의장은 비즈니스 세계의 문화를 매우 중요시 하였으며 이는 향후 쿠팡이 한국에서 독보적인 지위를 형성하는데 큰 도움이 되었다.</t>
    <phoneticPr fontId="4" type="noConversion"/>
  </si>
  <si>
    <t>소셜커머스는 결국 모바일 기반의 이커머스라는 훨씬 넓은 시장으로 진출할 수 밖에 없음</t>
    <phoneticPr fontId="4" type="noConversion"/>
  </si>
  <si>
    <t>2012년 5월부터는 흑자 전환에 성공했지만 매출 성장률은 점차 둔화되고 있었음</t>
    <phoneticPr fontId="4" type="noConversion"/>
  </si>
  <si>
    <t>소수 판매자에 대한 매출 의존도가 높았는데 이런 판매자들은 쿠팡 뿐만 다른 오픈마켓과 소셜커머스에서도 똑같은 물건을 팔아 차별점이 없었다.</t>
    <phoneticPr fontId="4" type="noConversion"/>
  </si>
  <si>
    <t>경영진들은 코스트코 케이스 스터디를 통해 화장지가 트리거가 되어 여러 트레저 상품들을 파는 전략을 배웠다.</t>
    <phoneticPr fontId="4" type="noConversion"/>
  </si>
  <si>
    <t>사업 모델의 변화</t>
    <phoneticPr fontId="4" type="noConversion"/>
  </si>
  <si>
    <t>아마존이 설립 당시 책에 집중한 것처럼 쿠팡은 기저귀에 집중하기로 함.</t>
    <phoneticPr fontId="4" type="noConversion"/>
  </si>
  <si>
    <t>기저귀는 타깃 고객인 30대 초중반 고객들의 반복 구매와 충성도를 이끌어 낼 품목이었고 부피와 무게 때문에 직접 가서 사는 것보다 온라인으로 구매하는 것이 편리했다.</t>
    <phoneticPr fontId="4" type="noConversion"/>
  </si>
  <si>
    <t>장기적으로 이 고객들의 충성도가 자연스럽게 다음 세대로까지 이어질 것을 노린 것이다.</t>
    <phoneticPr fontId="4" type="noConversion"/>
  </si>
  <si>
    <t>로켓배송</t>
    <phoneticPr fontId="4" type="noConversion"/>
  </si>
  <si>
    <t>김범석 의장은 2013년 3개월에 걸쳐 콜센터에 직접 출근하여 고객들의 불만을 청취하였다.</t>
    <phoneticPr fontId="4" type="noConversion"/>
  </si>
  <si>
    <t>쿠팡은 창업 1년차에 100명의 상담사를 고용하고 있었는데 당시 경쟁사 티몬의 고객 서비스 담당자가 10명인 것을 감안하면 매우 큰 규모의 콜센터를 보유하고 있었다.</t>
    <phoneticPr fontId="4" type="noConversion"/>
  </si>
  <si>
    <t>쿠팡의 고객 집착 마인드를 잘 볼 수 있는 지점이다.</t>
    <phoneticPr fontId="4" type="noConversion"/>
  </si>
  <si>
    <t>쿠팡은 베이비팡을 런칭하며 동부택배와 전담 계약을 맺었었다.</t>
    <phoneticPr fontId="4" type="noConversion"/>
  </si>
  <si>
    <t>완벽한 익일 배송을 달성하기 위해 당시 건당 택배 요금보다 2배나 비싸게 계약을 맺었었다.</t>
    <phoneticPr fontId="4" type="noConversion"/>
  </si>
  <si>
    <t>택배 배송 기사들은 지입 차량을 운전하는 자영업자들이었기 때문에 본사의 중앙집권식 통제가 어려웠다.</t>
    <phoneticPr fontId="4" type="noConversion"/>
  </si>
  <si>
    <t>개인 사업자들인 기사들을 일일이 통제할 수 없었고 배송 과정에서 생기는 변수 역시 많았다.</t>
    <phoneticPr fontId="4" type="noConversion"/>
  </si>
  <si>
    <t>동부 택배의 익일배송 달성률은 99%였고 김 의장은 100%에 미치지 못함에 불만이었다.</t>
    <phoneticPr fontId="4" type="noConversion"/>
  </si>
  <si>
    <t>미국의 UPS나 페덱스처럼 전국 단위로 구축된 신속하고 안정된 물류망을 이용할 수 있는 아마존이 부러웠지만 한국에서는 불가능했다.</t>
    <phoneticPr fontId="4" type="noConversion"/>
  </si>
  <si>
    <t>여기서 당시 다른 사람들은 엄두도 못냈던 crazy idea가 등장한다.</t>
    <phoneticPr fontId="4" type="noConversion"/>
  </si>
  <si>
    <t>배송 서비스의 내재화, 로켓배송이다.</t>
    <phoneticPr fontId="4" type="noConversion"/>
  </si>
  <si>
    <t>당시 콜센터에서 가장 많이 들어오는 질문은 "배송 언제 오나요?"였다.</t>
    <phoneticPr fontId="4" type="noConversion"/>
  </si>
  <si>
    <t>이에 쿠팡은 로켓배송을 준비하기 전 충격적인 설문 조사 결과가 나왔다.</t>
    <phoneticPr fontId="4" type="noConversion"/>
  </si>
  <si>
    <t>빠르고 천절한 익일배송을 보장할 경우 쿠팡을 더 많이 이용할 것이냐'는 질문에 대부분 아니라고 응답한 것이다.</t>
    <phoneticPr fontId="4" type="noConversion"/>
  </si>
  <si>
    <t>고객들은 빠른 배송보다는 차라리 저렴한 가격을 더 선호한다고 응답했다.</t>
    <phoneticPr fontId="4" type="noConversion"/>
  </si>
  <si>
    <t>그래서 2013년 말, 쿠팡은 A/B 테스트를 실시하여 보았다.</t>
    <phoneticPr fontId="4" type="noConversion"/>
  </si>
  <si>
    <t>A/B 테스트는 도입하려는 서비스가 실제로 효과적인지 여부를 기존 서비스 사용자(A군)과 새로운 서비스 사용자인 대조군(B군) 데이터를 비교함으로써 검증해 보는 방식이다.</t>
    <phoneticPr fontId="4" type="noConversion"/>
  </si>
  <si>
    <t>위계 서열 문화가 강하고 데이터 분석의 중요성에 대한 인식이 더디었던 한국에서 A/B 테스트를 상용화한 사례는 당시만 해도 찾아보기 어려웠다.</t>
    <phoneticPr fontId="4" type="noConversion"/>
  </si>
  <si>
    <t>쿠팡은 B군에게 쿠팡 직원들이 직접 나가 상품을 깍듯하고 친절하게 배송을 해주었다.</t>
    <phoneticPr fontId="4" type="noConversion"/>
  </si>
  <si>
    <t>테스트 결과 B군 고객들의 재구매율은 원래 예상보다 훨씬 높았다.</t>
    <phoneticPr fontId="4" type="noConversion"/>
  </si>
  <si>
    <t>로켓배송의 위력이 검증된 것이다.</t>
    <phoneticPr fontId="4" type="noConversion"/>
  </si>
  <si>
    <t>로켓 배송 기획안에는 쿠팡 로고가 쓰인 전용 차량, 머리부터 발끝까지 통일된 복장의 직원들, 고객에게 택배뿐 아니라 꽃과 사탕 그리고 진심까지 전달하겠다는 내용이 담겨있었다.</t>
    <phoneticPr fontId="4" type="noConversion"/>
  </si>
  <si>
    <t>이틀 만에 완성된 두 장 짜리 기획안 보고하자마자 통과 되었고 데드라인은 불과 한 달여였다.</t>
    <phoneticPr fontId="4" type="noConversion"/>
  </si>
  <si>
    <t>쿠팡에는 매달 50~100여대의 배송 차량이 들어왔고 사람도 계속 채용 했다.</t>
    <phoneticPr fontId="4" type="noConversion"/>
  </si>
  <si>
    <t>서울과 경기 지역은 이미 경쟁이 치열하고 적당한 부지를 찾기도 어려웠기에 지방 5대 광역시에서 먼저 서비스를 시작하였다.</t>
    <phoneticPr fontId="4" type="noConversion"/>
  </si>
  <si>
    <t>2014년 2월에는 파주시 봉암리에 4700평짜리 두 번째 대규모 물류센터도 임대하였다.</t>
    <phoneticPr fontId="4" type="noConversion"/>
  </si>
  <si>
    <t>쿠팡은 모든 직원과 차량을 직영화 해 서비스 질 관리에 힘 썼다.</t>
    <phoneticPr fontId="4" type="noConversion"/>
  </si>
  <si>
    <t>쿠팡맨 평가 기준에는 실적과 관련된 항목은 없었고 고객에게 가는 배송품을 발로 차거나 던지는 경우에는 강력한 경고가 주어졌다.</t>
    <phoneticPr fontId="4" type="noConversion"/>
  </si>
  <si>
    <t>쿠팡맨들은 택배의 이미지를 바꾸기 위해 작은 것에도 공을 들였다.</t>
    <phoneticPr fontId="4" type="noConversion"/>
  </si>
  <si>
    <t>일례로 엘리베이터 등에서 마주친 아이들에게 사탕을 선물로 주는 걸 반기지 않는 부모도 많다는 사실을 감안해서 수입산 유기농 캔디로 유명한 브랜드 제품을 줬다.</t>
    <phoneticPr fontId="4" type="noConversion"/>
  </si>
  <si>
    <t>강남캔디'로 소문난 사탕을 받은 엄마들이 "역시 쿠팡이네!"를 외치게 하기 위해서였다.</t>
    <phoneticPr fontId="4" type="noConversion"/>
  </si>
  <si>
    <t>기존 택배 서비스와는 완전히 다른 '친절한 택배'는 쿠팡을 주력 고객인 젊은 여성들에게 확실히 각인시켰다.</t>
    <phoneticPr fontId="4" type="noConversion"/>
  </si>
  <si>
    <t>고객 집착</t>
    <phoneticPr fontId="4" type="noConversion"/>
  </si>
  <si>
    <t>쿠팡은 로켓배송 초기에 유아동과 애완용품과 같은 전략적 카테고리 중심으로 서비스 하여 반복 구매를 이끌어내고 고객의 충성도를 높여 갔다.</t>
    <phoneticPr fontId="4" type="noConversion"/>
  </si>
  <si>
    <t>쿠팡의 성과는 유통업계의 유례 없는 '기저귀 전쟁'의 서막이 됐다.</t>
    <phoneticPr fontId="4" type="noConversion"/>
  </si>
  <si>
    <t>제조 업체들은 신생 온라인 업체인 쿠팡보다 대형 제조사에 물건을 더 주려고 했고 충분한 양의 재고를 확보하기가 어려워졌다.</t>
    <phoneticPr fontId="4" type="noConversion"/>
  </si>
  <si>
    <t>직원들은 재고를 구하려고 전국 각지의 창고를 돌았고 사무실에서 잠을 자는 일도 비일비재했다.</t>
    <phoneticPr fontId="4" type="noConversion"/>
  </si>
  <si>
    <t>한번은 필요한 분량의 기저귀를 확보하지 못해 위기가 찾아왔다.</t>
    <phoneticPr fontId="4" type="noConversion"/>
  </si>
  <si>
    <t>쿠팡은 보통 회사에서 떠올리기 어려운 해결책을 냈다.</t>
    <phoneticPr fontId="4" type="noConversion"/>
  </si>
  <si>
    <t>직원들에게 법인카드를 나눠 주고 할인마트에서 기저귀를 사오게 하는 것이었다.</t>
    <phoneticPr fontId="4" type="noConversion"/>
  </si>
  <si>
    <t>재고가 없다고 경쟁사에서 물건을 비싸게 사오는건 일반적인 회사라면 징계 사항이지만 고객과의 약속을 지키기 위해서 쿠팡은 비용이 얼마나 들어도 개의치 않았다.</t>
    <phoneticPr fontId="4" type="noConversion"/>
  </si>
  <si>
    <t>이 모든 일화는 김범석 의장의 고객 집착 마인드로 인한 것이다.</t>
    <phoneticPr fontId="4" type="noConversion"/>
  </si>
  <si>
    <t>고객 집착으로 유명한 글로벌 기업인 넷플릭스는 고객 집착을 이렇게 정의한다.</t>
    <phoneticPr fontId="4" type="noConversion"/>
  </si>
  <si>
    <t>"고객 중심은 고객 만족과 함께 회사의 마진을 균형적으로 추구하며 사업을 운영해 가지만 고객 집착은 고객의 기쁨을 최우선으로 추구하며, 남들이 쉽게 따라할 수 없는 사업 모델과 업무 관행을 구축한다."</t>
    <phoneticPr fontId="4" type="noConversion"/>
  </si>
  <si>
    <t>"고객 집착 경영의 결과로 자연히 따르게 되는 것이 높은 마진"이라고 설명도 덧붙였다.</t>
    <phoneticPr fontId="4" type="noConversion"/>
  </si>
  <si>
    <t>2012년 가을, 쿠팡 개발 조직은 2주간 모든 개발 업무를 중단하고 '애자일' 교육 프로그램에 돌입했다.</t>
    <phoneticPr fontId="4" type="noConversion"/>
  </si>
  <si>
    <t>애자일이란 개발 조직을 7명 내의 작은 스크럼으로 쪼개고 각 스크럼은 스프린트라고 불리는 짧은 주기(보통 2주)의 개발 사이클을 두고 일하는 개발 방법론이다.</t>
    <phoneticPr fontId="4" type="noConversion"/>
  </si>
  <si>
    <t>프로젝트 책임자가 업무의 우선순위를 정하면 스크럼마스터가 목표, 계획, 일정 등을 공유한다.</t>
    <phoneticPr fontId="4" type="noConversion"/>
  </si>
  <si>
    <t>매일 아침 보드 앞에 모여 그날 서로가 할 일을 간단히 점검하고 두 달에 한 번은 전체 팀이 모여 향후 추진할 프로그램 및 일정을 계획하고 공유한다.</t>
    <phoneticPr fontId="4" type="noConversion"/>
  </si>
  <si>
    <t>기존의 세부 사안이 정해지고 나서야 일정에 따라 순차적인 개발을 진행하는 선형적 방식보다 애자일 문화는 수평적이고 활발한 의견 교환이 가능해 빠른 기술 발전을 원하는 쿠팡에게 필요한 문화였다.</t>
    <phoneticPr fontId="4" type="noConversion"/>
  </si>
  <si>
    <t>쿠팡의 기술 개발</t>
    <phoneticPr fontId="4" type="noConversion"/>
  </si>
  <si>
    <t>김 의장은 아마존 같은 시장 지배적 기업으로 성장하기 위해서는 결국 기술 개발 역량이 핵심이 될 것이라는 사실을 알고 있었다.</t>
    <phoneticPr fontId="4" type="noConversion"/>
  </si>
  <si>
    <t>그래서 그는 개발 인재를 뽑기 위해 수단과 방법을 가리지 않았다.</t>
    <phoneticPr fontId="4" type="noConversion"/>
  </si>
  <si>
    <t>2011년부터 13년까지 김 의장은 뽑고 싶은 개발자를 닥치는 대로 만나러 다녔다.</t>
    <phoneticPr fontId="4" type="noConversion"/>
  </si>
  <si>
    <t>점심과 티타임을 함께 하면서 한국에 제대로 된 이커머스 기업을 세우고 싶다는 비전을 직접 밝혔고, 그 핵심이 기술일 될 것이라는 점에 대해서도 확신을 갖고 이야기 했다.</t>
    <phoneticPr fontId="4" type="noConversion"/>
  </si>
  <si>
    <t>개발자들을 사업을 유지하기 수단 정도가 아닌 기술이 전부라는 확신을 보여주는 대표에게서 깊은 인상을 받은 개발자들은 쿠팡에 하나둘 모였다.</t>
    <phoneticPr fontId="4" type="noConversion"/>
  </si>
  <si>
    <t>물론 그에 합당한 보상도 실제로 주어졌다.</t>
    <phoneticPr fontId="4" type="noConversion"/>
  </si>
  <si>
    <t>경력자들을 채용할 때 기존 연봉에서 20~30%씩은 더 줬고 반드시 영업하고 싶은 인재라면 그 이상의 웃돈도 얹어줬다.</t>
    <phoneticPr fontId="4" type="noConversion"/>
  </si>
  <si>
    <t>무엇보다 쿠팡은 개발자들의 오너쉽을 최대한 존중해 업무에 주도권을 많이 부여해줬다.</t>
    <phoneticPr fontId="4" type="noConversion"/>
  </si>
  <si>
    <t>2014년경부터는 실리콘밸리에서 자주 열리는 '해커톤'행사를 매년 개최해 개발자들에게 새로운 시도를 해보는 활력을 제공했다.</t>
    <phoneticPr fontId="4" type="noConversion"/>
  </si>
  <si>
    <t>반쿠팡 연대</t>
    <phoneticPr fontId="4" type="noConversion"/>
  </si>
  <si>
    <t>쿠팡은 로켓배송으로 물류 판을 흔들엇고, 저가 정책과 파격적인 환불 제도로 유통 관행을 흐트러뜨렸으며, 개발자 쓸어담기로 기술업계에 '개발자 대란'을 일으켜 모두의 적이 되었다.</t>
    <phoneticPr fontId="4" type="noConversion"/>
  </si>
  <si>
    <t>2016년 한국통합물류협회는 쿠팡의 로켓배송을 '허가받지 않은 유상 운송행위'로 규정하고 민형사소송을 제기했다.</t>
    <phoneticPr fontId="4" type="noConversion"/>
  </si>
  <si>
    <t>택배 회사들이 근거로 세운 것은 '자가용을 유상으로 화물운송용으로 제공해거나 운송해서는 안 된다'는 화물자동차 운수사업법 제 2조 3호였다.</t>
    <phoneticPr fontId="4" type="noConversion"/>
  </si>
  <si>
    <t>쿠팡은 로켓배송이 자사 고객을 대상으로 하는 무료배송이기에 유상 운송행위가 아니라고 주장했고 3년간의 소송 끝에 로켓배송은 합법화 됐다.</t>
    <phoneticPr fontId="4" type="noConversion"/>
  </si>
  <si>
    <t>아이템 마켓</t>
    <phoneticPr fontId="4" type="noConversion"/>
  </si>
  <si>
    <t>당시 포털업체나 오픈마켓은 광고비를 지급한 상품이 가장 상단에 노출됐다.</t>
    <phoneticPr fontId="4" type="noConversion"/>
  </si>
  <si>
    <t>쿠팡은 배송 걱정을 없애고 주문할 때 생기는 디스커버리의 피로도를 줄이기 위해 노력했다.</t>
    <phoneticPr fontId="4" type="noConversion"/>
  </si>
  <si>
    <t>기존의 오픈마켓과는 다른 상품 노출 방식을 고안하기로 한 것이다.</t>
    <phoneticPr fontId="4" type="noConversion"/>
  </si>
  <si>
    <t>경쟁사와 차별화된 데이터를 기반으로 가장 좋은 고객 경험을 주는 단 하나의 상품만을 선정해 고객에게 노출하기로 결정했다.</t>
    <phoneticPr fontId="4" type="noConversion"/>
  </si>
  <si>
    <t>아이템 마켓은 여러 판매자가 같은 상품을 등록했을 때 가장 좋은 조건을 가진 하나의 대표 상품인 '아이템 위너'만 상품 페이지에 노출돼 판매하는 시스템이다.</t>
    <phoneticPr fontId="4" type="noConversion"/>
  </si>
  <si>
    <t>쿠팡은 이 알고리즘이 가격, 배송조건, 고객만족도 등 다양한 부분을 고려해 노출 순서가 수시로 바뀌도록 했다.</t>
    <phoneticPr fontId="4" type="noConversion"/>
  </si>
  <si>
    <t>하지만 아이템 마켓 알고리즘을 구현하는데에는 큰 문제가 있었다.</t>
    <phoneticPr fontId="4" type="noConversion"/>
  </si>
  <si>
    <t>수많은 판매자가 입력해 둔 상품명이 모두 제각각이었기에 무엇이 '그 아이템'인지를 분류할 기준이 없었다.</t>
    <phoneticPr fontId="4" type="noConversion"/>
  </si>
  <si>
    <t>일일이 상품 사진을 눈으로 보고 같은 상품인지 여부를 판단해야 했는데 일반 판매자들이 파는 상품만 수억개에 달했다.</t>
    <phoneticPr fontId="4" type="noConversion"/>
  </si>
  <si>
    <t>쿠팡은 메타 정보를 기반으로 모든 상품의 카탈로그를 만드는 정면돌파를 택했다.</t>
    <phoneticPr fontId="4" type="noConversion"/>
  </si>
  <si>
    <t>보통의 오픈마켓에서 '운동화'라는 큰 카테고리로 제품을 등록하는 것과 달리 '노란색 운동화 260mm'처럼 정확한 속성으로 제품을 등록시켰다.</t>
    <phoneticPr fontId="4" type="noConversion"/>
  </si>
  <si>
    <t>이렇게 구축한 카탈로그를 통해 동일한 상품을 다른 조건에 판매하는 판매자들을 경쟁시키는 형태가 가능해졌다.</t>
    <phoneticPr fontId="4" type="noConversion"/>
  </si>
  <si>
    <t>아이템 마켓을 구축한 쿠팡은 좋은 제품을 공급해 호평받으면 별도의 광고료를 내지 않더라도 대표 상품으로 노출되어 신규나 소규모 판매자들의 유입이 대거 늘어났다.</t>
    <phoneticPr fontId="4" type="noConversion"/>
  </si>
  <si>
    <t>즉시환불 제도</t>
    <phoneticPr fontId="4" type="noConversion"/>
  </si>
  <si>
    <t>온라인 쇼핑은 오프라인에 비해 간편했지만 환불, 반품과 관련하여 절차도 번거롭고 하자를 증명하기도 까다로운 불쾌한 경험을 제공했다.</t>
    <phoneticPr fontId="4" type="noConversion"/>
  </si>
  <si>
    <t>쿠팡은 여기서 고객 경험이 훼손된다는 사실을 깨닫고 반품, 환불 과정에서의 복잡성을 없앴다.</t>
    <phoneticPr fontId="4" type="noConversion"/>
  </si>
  <si>
    <t>쿠팡 친구(배송기사)가 문 앞에서 버튼을 몇 번 눌러 물품을 스캔하면 별도의 검수 과정 없이 즉시 환불이 완료되는 구조로 바꾼 것이다.</t>
    <phoneticPr fontId="4" type="noConversion"/>
  </si>
  <si>
    <t>물론 환불 제도가 워낙 간단하다 보니 이를 악용하는 사례도 있었다.</t>
    <phoneticPr fontId="4" type="noConversion"/>
  </si>
  <si>
    <t>인천에 사는 30대 여성 A씨는 7개월간 525차례에 걸쳐 허위 반품을 해 2260만원어치의 물품을 챙기고 20대 여성 B씨는 6개월 113회에 걸쳐 2350만원 어치의 부당 이익을 챙겼다.</t>
    <phoneticPr fontId="4" type="noConversion"/>
  </si>
  <si>
    <t>30일 이내에만 환불 신청을 하면 무조건 받아주는 쿠팡의 관대한 환불제도를 악용해 물건을 쓰고 다시 반품하는 등의 노하우를 온라인에 공유하는 사람들도 많았다.</t>
    <phoneticPr fontId="4" type="noConversion"/>
  </si>
  <si>
    <t>결국 10만원 이상의 제품은 검수 후에 문제가 없을 시 환불을 해주는 제한이 생겼지만 이미 묻지마 환불에 만족한 고객들의 저항은 매우 낮았다.</t>
    <phoneticPr fontId="4" type="noConversion"/>
  </si>
  <si>
    <t>로켓 배송을 통해 배송 전 과정을 통제하고 아이템 위너라는 제도를 통해 검색 피로를 줄인 쿠팡은 마지막으로 결제 시스템을 개편하여 고객이 느끼는 불편함을 제거하려 했다.</t>
    <phoneticPr fontId="4" type="noConversion"/>
  </si>
  <si>
    <t>2015년 금융당국은 공인인증서 의무 사용 규제를 폐지하며 간편결제에 진출하는 금융 회사들이 하나둘 등장하기 시작하는 상황이었다.</t>
    <phoneticPr fontId="4" type="noConversion"/>
  </si>
  <si>
    <t>당시 간편결제는 신용카드 중심으로 이뤄지고 있었지만 은행과 먼저 제휴를 하는게 고객의 은행 계좌를 직접 확보해 사업 확장 측면에서 훨씬 유리하다고 쿠팡은 보았다.</t>
    <phoneticPr fontId="4" type="noConversion"/>
  </si>
  <si>
    <t>물론 펌뱅킹을 연결하는 중간업체를 통한다면 서비스 런칭이 쉬웠겠지만 건당 수수료를 계속 지불해야 하고 중간 업체가 달라지면 고객은 결제 정보를 모두 다시 등록해야 해 그냥 직접 은행을 상대하기로 했다.</t>
    <phoneticPr fontId="4" type="noConversion"/>
  </si>
  <si>
    <t>간편 결제 시스템 '로켓페이'</t>
    <phoneticPr fontId="4" type="noConversion"/>
  </si>
  <si>
    <t>당시 농협, kb국민, 신한, 우리 은행 모두를 묶어 간편 결제 서비스를 제공하는 곳은 전무했지만 쿠팡은 결국 4대 은행 계좌에 연동시킨 간편결제 서비스 '로켓페이'를 선보였다.</t>
    <phoneticPr fontId="4" type="noConversion"/>
  </si>
  <si>
    <t>서비스를 제공하자 원터치 결제를 해지하는 경우는 거의 없었다.</t>
    <phoneticPr fontId="4" type="noConversion"/>
  </si>
  <si>
    <t>고객들은 원터치 결제를 경험하고 나자 비밀번호를 누르는 방식조차 번거롭고 귀찮아 했다.</t>
    <phoneticPr fontId="4" type="noConversion"/>
  </si>
  <si>
    <t>쿠팡플렉스</t>
    <phoneticPr fontId="4" type="noConversion"/>
  </si>
  <si>
    <t>로켓배송 주문량이 폭증하며 점점 배송 역량을 초과할 정도가 되기 시작했다.</t>
    <phoneticPr fontId="4" type="noConversion"/>
  </si>
  <si>
    <t>심지어 명절에는 이러한 현상이 심해져 쿠팡은 일반인을 활용해 자사 배송 물량을 감당해 보려 했다.</t>
    <phoneticPr fontId="4" type="noConversion"/>
  </si>
  <si>
    <t>쿠팡은 쿠팡플렉스 앱과 유튜브 교육 콘텐츠를 제작해 결국 넘치는 주문량을 감당할 수 있게 되었다.</t>
    <phoneticPr fontId="4" type="noConversion"/>
  </si>
  <si>
    <t>멤버십 서비스 '로켓와우 회원'으로 록인 시키기</t>
    <phoneticPr fontId="4" type="noConversion"/>
  </si>
  <si>
    <t>쿠팡은 아마존의 '아마존 프라임'을 모방하여 유료 멤버십 서비스를 런칭하였다.</t>
    <phoneticPr fontId="4" type="noConversion"/>
  </si>
  <si>
    <t>2019년 중순 로켓 와우 회원은 250만명 가량이었지만 2021년 상장 당시에는 470만명, 22년 말에는 무려 1100만명이나 되었다.</t>
    <phoneticPr fontId="4" type="noConversion"/>
  </si>
  <si>
    <t>새벽 배송</t>
    <phoneticPr fontId="4" type="noConversion"/>
  </si>
  <si>
    <t>새벽 배송 기반의 로켓 와우는 와우 멤버십 고객들을 쿠팡 생태계에 묶어두는 강력한 무기가 되었다.</t>
    <phoneticPr fontId="4" type="noConversion"/>
  </si>
  <si>
    <t>아마존도 신선식품 배달이라는 성장 잠재력이 높은 분야에 진입했엇지만 연회비 부담에 약속한 시간에 배송이 잘 되지 않아 실패했다.</t>
    <phoneticPr fontId="4" type="noConversion"/>
  </si>
  <si>
    <t>마켓컬리라는 3년 일찍 선발주자가 있었지만 쿠팡은 특유의 스피튿를 통해 4개월만에 시범 배송을 성공적으로 시작했다.</t>
    <phoneticPr fontId="4" type="noConversion"/>
  </si>
  <si>
    <t>이는 수천명에 달하는 개발 인력을 바탕으로 구축한 창고관리 시스템이 탄탄했기에 가능한 일이었다.</t>
    <phoneticPr fontId="4" type="noConversion"/>
  </si>
  <si>
    <t>작업자의 위치를 정할 때는 동선 최적화 알고리즘을 이용해 물류 창고 내에 실시간 공간 정보를 반영해 최단거리 진열대로 안내했다.</t>
    <phoneticPr fontId="4" type="noConversion"/>
  </si>
  <si>
    <t>재고 준비와 재고 건전성 유지를 위해 공급망 관리도 머신러닝과 딥러닝을 이용해 매일 수백만 개에 달하는 판매 상품에 대해 종류별로 일별 예측 데이터도 정확하게 예측했다.</t>
    <phoneticPr fontId="4" type="noConversion"/>
  </si>
  <si>
    <t>쿠팡이츠와 쿠팡플레이</t>
    <phoneticPr fontId="4" type="noConversion"/>
  </si>
  <si>
    <t>뉴욕 증시에 상장하기 1~2년 전 쿠팡은 리틀 쿠팡을 연이어 선보였다.</t>
    <phoneticPr fontId="4" type="noConversion"/>
  </si>
  <si>
    <t>음식 배달 플랫폼 쿠팡이츠와 ott인 쿠팡플레이였다.</t>
    <phoneticPr fontId="4" type="noConversion"/>
  </si>
  <si>
    <t>10년간의 쿠팡의 성장기를 압축해 단기간에 무섭게 성장해 작은 쿠팡으로 불렸다.</t>
    <phoneticPr fontId="4" type="noConversion"/>
  </si>
  <si>
    <t>다만 초기엔 이미 음식 배달 시장은 배민, 요기요, 배달통이 98%의 ms를, ott 시장은 넷플릭스, 티빙 등 경쟁자가 버티고 있었기에 대체 그런걸 왜 하냐는 반응이었다.</t>
    <phoneticPr fontId="4" type="noConversion"/>
  </si>
  <si>
    <t>쿠팡은 기존 음식 배달 소요 시간이 길다는 점에 주목하여 단건 배달 시스템을 도입하여 10~20분만에 배달이 가능하게 하였다.</t>
    <phoneticPr fontId="4" type="noConversion"/>
  </si>
  <si>
    <t>빠른 배송에 열광한 소비자들은 쿠팡이츠로 몰려들어 점유율은 2020년 1월에 1.6%, 21년 17.1%, 22년에는 26.8%로 폭발적으로 증하였다.</t>
    <phoneticPr fontId="4" type="noConversion"/>
  </si>
  <si>
    <t>당시 매월 1300만 명이 쿠팡 앱을 사용했고 40여개 의 물류센터에서 매일 170만 개의 상품이 출고되고 있었기에 음식 배달 사업에 필요한 수요, 기술, 물류가 가지고 있었기에 자연스러운 사업 확장이었다.</t>
    <phoneticPr fontId="4" type="noConversion"/>
  </si>
  <si>
    <t>쿠팡은 로켓와우 회원 대상으로 쿠팡플레이를 공짜로 볼 수 있게 하였기에 가성비로 좋았다.</t>
    <phoneticPr fontId="4" type="noConversion"/>
  </si>
  <si>
    <t>프리미어 리그 실시간 시청, 월드컵 예선과 k리그 독점 중계권을 바탕으로 스포츠 팬이라는 단단한 고정 수요를 공략하여 남성 팬들이 생기기 시작했다.</t>
    <phoneticPr fontId="4" type="noConversion"/>
  </si>
  <si>
    <t>snl 코리아나 안나 처럼 오리지널 콘텐츠에도 병행 투자하여 21년말 쿠팡플레이 월 활성 이용자 수는 출범 1년만에 40배 가까이 성장했다.</t>
    <phoneticPr fontId="4" type="noConversion"/>
  </si>
  <si>
    <t>22년에는 런칭 1년 반 만에 사용자 수 기준 넷플릭스를 이은 2위 업체로 올라섰다.</t>
    <phoneticPr fontId="4" type="noConversion"/>
  </si>
  <si>
    <t>리틀 쿠팡의 성공은 여러 함의를 가진다.</t>
    <phoneticPr fontId="4" type="noConversion"/>
  </si>
  <si>
    <t>쿠팡이츠가 성공한다는 것은 쿠팡이 퀵커머스와 공유 레스토랑이라는 미래 사업까지 동시에 장악해 간다는 의미이다.</t>
    <phoneticPr fontId="4" type="noConversion"/>
  </si>
  <si>
    <t>쿠팡플레이가 볼거리가 많아질수록 쿠팡 충성 고객들이 쿠팡 생태계 안으로 유입될 것이다.</t>
    <phoneticPr fontId="4" type="noConversion"/>
  </si>
  <si>
    <t>빠른 의사결정과 뛰어난 기술력을 강점으로 하는 쿠팡은 어떤 신사업도 이런 방식으로 성공시킬 수 있다는 증명이기도 하다.</t>
    <phoneticPr fontId="4" type="noConversion"/>
  </si>
  <si>
    <t>Total Assets</t>
    <phoneticPr fontId="4" type="noConversion"/>
  </si>
  <si>
    <t>cash and cash equivalents</t>
    <phoneticPr fontId="4" type="noConversion"/>
  </si>
  <si>
    <t>restricted cash</t>
    <phoneticPr fontId="4" type="noConversion"/>
  </si>
  <si>
    <t>accounts receivable</t>
    <phoneticPr fontId="4" type="noConversion"/>
  </si>
  <si>
    <t>inventories</t>
    <phoneticPr fontId="4" type="noConversion"/>
  </si>
  <si>
    <t>noncurrent assets</t>
    <phoneticPr fontId="4" type="noConversion"/>
  </si>
  <si>
    <t>current assets</t>
    <phoneticPr fontId="4" type="noConversion"/>
  </si>
  <si>
    <t>property and equipment</t>
    <phoneticPr fontId="4" type="noConversion"/>
  </si>
  <si>
    <t>operating lease right-of-use assets</t>
    <phoneticPr fontId="4" type="noConversion"/>
  </si>
  <si>
    <t>long-term lease deposits and other</t>
    <phoneticPr fontId="4" type="noConversion"/>
  </si>
  <si>
    <t>Total Liabilities</t>
    <phoneticPr fontId="4" type="noConversion"/>
  </si>
  <si>
    <t>current liabilities</t>
    <phoneticPr fontId="4" type="noConversion"/>
  </si>
  <si>
    <t>accounts payable</t>
    <phoneticPr fontId="4" type="noConversion"/>
  </si>
  <si>
    <t>noncurrent liabilities</t>
    <phoneticPr fontId="4" type="noConversion"/>
  </si>
  <si>
    <t>Long-term operating lease obligations</t>
    <phoneticPr fontId="4" type="noConversion"/>
  </si>
  <si>
    <t>Total stockholder's equity</t>
    <phoneticPr fontId="4" type="noConversion"/>
  </si>
  <si>
    <t>in million $</t>
    <phoneticPr fontId="4" type="noConversion"/>
  </si>
  <si>
    <t>Balance Sheet - annualy</t>
    <phoneticPr fontId="4" type="noConversion"/>
  </si>
  <si>
    <t>Income Statement - annually</t>
    <phoneticPr fontId="4" type="noConversion"/>
  </si>
  <si>
    <t>Total Revenues</t>
    <phoneticPr fontId="4" type="noConversion"/>
  </si>
  <si>
    <t>net retail sales</t>
    <phoneticPr fontId="4" type="noConversion"/>
  </si>
  <si>
    <t>third-party merchant services</t>
    <phoneticPr fontId="4" type="noConversion"/>
  </si>
  <si>
    <t>cost of sales</t>
    <phoneticPr fontId="4" type="noConversion"/>
  </si>
  <si>
    <t>Operating Income</t>
    <phoneticPr fontId="4" type="noConversion"/>
  </si>
  <si>
    <t>operating, general and administrative</t>
    <phoneticPr fontId="4" type="noConversion"/>
  </si>
  <si>
    <t>Gross Profit</t>
    <phoneticPr fontId="4" type="noConversion"/>
  </si>
  <si>
    <t>Net Income</t>
    <phoneticPr fontId="4" type="noConversion"/>
  </si>
  <si>
    <t>% yoy</t>
    <phoneticPr fontId="4" type="noConversion"/>
  </si>
  <si>
    <t>% opm</t>
    <phoneticPr fontId="4" type="noConversion"/>
  </si>
  <si>
    <t>% gpm</t>
    <phoneticPr fontId="4" type="noConversion"/>
  </si>
  <si>
    <t>% npm</t>
    <phoneticPr fontId="4" type="noConversion"/>
  </si>
  <si>
    <t>Cash Flow - annually</t>
    <phoneticPr fontId="4" type="noConversion"/>
  </si>
  <si>
    <t>Adj EBITDA</t>
    <phoneticPr fontId="4" type="noConversion"/>
  </si>
  <si>
    <t>net income</t>
    <phoneticPr fontId="4" type="noConversion"/>
  </si>
  <si>
    <t>D&amp;A</t>
    <phoneticPr fontId="4" type="noConversion"/>
  </si>
  <si>
    <t>deferred income taxes</t>
    <phoneticPr fontId="4" type="noConversion"/>
  </si>
  <si>
    <t>change in accounts payable</t>
    <phoneticPr fontId="4" type="noConversion"/>
  </si>
  <si>
    <t>Cash Flow From Operating Activities</t>
    <phoneticPr fontId="4" type="noConversion"/>
  </si>
  <si>
    <t>Cash Flow From Investing Activities</t>
    <phoneticPr fontId="4" type="noConversion"/>
  </si>
  <si>
    <t>purchases of property and equipment</t>
    <phoneticPr fontId="4" type="noConversion"/>
  </si>
  <si>
    <t>Cash Flow from Financing Activities</t>
    <phoneticPr fontId="4" type="noConversion"/>
  </si>
  <si>
    <t>Income Statement - quarterly</t>
    <phoneticPr fontId="4" type="noConversion"/>
  </si>
  <si>
    <t>Cash Flow - quarterly</t>
    <phoneticPr fontId="4" type="noConversion"/>
  </si>
  <si>
    <t>Free Cash Flow</t>
    <phoneticPr fontId="4" type="noConversion"/>
  </si>
  <si>
    <t>1Q21</t>
    <phoneticPr fontId="4" type="noConversion"/>
  </si>
  <si>
    <t>2Q21</t>
    <phoneticPr fontId="4" type="noConversion"/>
  </si>
  <si>
    <t>3Q21</t>
    <phoneticPr fontId="4" type="noConversion"/>
  </si>
  <si>
    <t>4Q21</t>
    <phoneticPr fontId="4" type="noConversion"/>
  </si>
  <si>
    <t>1Q22</t>
    <phoneticPr fontId="4" type="noConversion"/>
  </si>
  <si>
    <t>2Q22</t>
    <phoneticPr fontId="4" type="noConversion"/>
  </si>
  <si>
    <t>3Q22</t>
    <phoneticPr fontId="4" type="noConversion"/>
  </si>
  <si>
    <t>4Q22</t>
    <phoneticPr fontId="4" type="noConversion"/>
  </si>
  <si>
    <t>1Q23</t>
    <phoneticPr fontId="4" type="noConversion"/>
  </si>
  <si>
    <t>2Q23</t>
    <phoneticPr fontId="4" type="noConversion"/>
  </si>
  <si>
    <t>3Q23</t>
    <phoneticPr fontId="4" type="noConversion"/>
  </si>
  <si>
    <t>4Q23</t>
    <phoneticPr fontId="4" type="noConversion"/>
  </si>
  <si>
    <t>1Q24</t>
    <phoneticPr fontId="4" type="noConversion"/>
  </si>
  <si>
    <t>% qoq</t>
    <phoneticPr fontId="4" type="noConversion"/>
  </si>
  <si>
    <t xml:space="preserve">한국의 아마존, </t>
    <phoneticPr fontId="4" type="noConversion"/>
  </si>
  <si>
    <t>Adj EBITDA = Net income (loss), excluding the effects of: D&amp;A, interest expense (income), other income (expense),</t>
    <phoneticPr fontId="4" type="noConversion"/>
  </si>
  <si>
    <t xml:space="preserve"> income tax expense (benefit), equity-based compensation, impairments, other items not reflective of our ongoing operations</t>
  </si>
  <si>
    <t>주주명</t>
    <phoneticPr fontId="4" type="noConversion"/>
  </si>
  <si>
    <t>Bom Kim</t>
    <phoneticPr fontId="4" type="noConversion"/>
  </si>
  <si>
    <t>Softbank</t>
    <phoneticPr fontId="4" type="noConversion"/>
  </si>
  <si>
    <t>Baillie Gifford</t>
    <phoneticPr fontId="4" type="noConversion"/>
  </si>
  <si>
    <t>Morgan Stanley</t>
    <phoneticPr fontId="4" type="noConversion"/>
  </si>
  <si>
    <t>지분율</t>
    <phoneticPr fontId="4" type="noConversion"/>
  </si>
  <si>
    <t>의결권</t>
    <phoneticPr fontId="4" type="noConversion"/>
  </si>
  <si>
    <t>*김범석은 Class B common stock을 100% 보유중</t>
    <phoneticPr fontId="4" type="noConversion"/>
  </si>
  <si>
    <t>**시장에서 거래되는 주식은 Class A</t>
    <phoneticPr fontId="4" type="noConversion"/>
  </si>
  <si>
    <t>*** Class A는 1주당 1표, Class B는 1주당 29표</t>
    <phoneticPr fontId="4" type="noConversion"/>
  </si>
  <si>
    <t>기업 개요</t>
    <phoneticPr fontId="4" type="noConversion"/>
  </si>
  <si>
    <t>서비스</t>
    <phoneticPr fontId="4" type="noConversion"/>
  </si>
  <si>
    <t>2014년부터 시작한, 오전 12시 이전에 주문하면 바로 다음날 안에 배송해주는 서비스</t>
    <phoneticPr fontId="4" type="noConversion"/>
  </si>
  <si>
    <t>모든 지역에 해주는 것은 아니지만 점점 서비스 지역을 넓히는 중</t>
    <phoneticPr fontId="4" type="noConversion"/>
  </si>
  <si>
    <t>주문은 쿠팡 본사에서 접수하고 배송은 자회사인 쿠팡풀필먼트서비스가 수행한다.</t>
    <phoneticPr fontId="4" type="noConversion"/>
  </si>
  <si>
    <t>수도권과 광역시 인근의 경우 심야, 새벽 배송(7시 이전 도착)을 지원해준다.</t>
    <phoneticPr fontId="4" type="noConversion"/>
  </si>
  <si>
    <t>쿠팡은 한국의 아마존이라는 큰 꿈을 가지고 비즈니스를 시작했다.</t>
    <phoneticPr fontId="4" type="noConversion"/>
  </si>
  <si>
    <t>아마존이 책 사업으로 충성스러운 고객을 유치한 것처럼 쿠팡은 기저귀를 비롯한 유아제품을 통해 고객을 유치했다.</t>
    <phoneticPr fontId="4" type="noConversion"/>
  </si>
  <si>
    <t>아마존이 기술력에 집중한 것처럼 쿠팡 또한 개발자 대우에 진심이었고 멤버십, 자체 물류 등 여러 부분에서 아마존을 벤치마킹 하였다.</t>
    <phoneticPr fontId="4" type="noConversion"/>
  </si>
  <si>
    <t>결국 쿠팡은 기존의 MS 1위인 대한통운을 꺾고 한국 유통 시장의 1인자가 되었다.</t>
    <phoneticPr fontId="4" type="noConversion"/>
  </si>
  <si>
    <t>한국에서만큼은 누가 뭐래도 제 2의 아마존이라고 부를 수 있게 된 것이다.</t>
    <phoneticPr fontId="4" type="noConversion"/>
  </si>
  <si>
    <t>other revenues</t>
    <phoneticPr fontId="4" type="noConversion"/>
  </si>
  <si>
    <t>2. 로켓 프레시</t>
    <phoneticPr fontId="4" type="noConversion"/>
  </si>
  <si>
    <t>신선 식품을 몇 시간 만에 배송하는 서비스</t>
    <phoneticPr fontId="4" type="noConversion"/>
  </si>
  <si>
    <t>2020년부터 재사용 가능한 fresh bag 사용으로 매년 900만 그루의 나무를 심는 것과 같은 효과</t>
    <phoneticPr fontId="4" type="noConversion"/>
  </si>
  <si>
    <t>현재 로켓배송이 가능한 지역인 전국 70%이고 2027년까지 3조원을 투자해 88%까지 높인다고 한다.</t>
    <phoneticPr fontId="4" type="noConversion"/>
  </si>
  <si>
    <t>로켓 배송 가능 지역 == 로켓 프레시 가능 지역</t>
    <phoneticPr fontId="4" type="noConversion"/>
  </si>
  <si>
    <t>3. 쿠팡 이츠</t>
    <phoneticPr fontId="4" type="noConversion"/>
  </si>
  <si>
    <t>음식 배달 플랫폼 서비스</t>
    <phoneticPr fontId="4" type="noConversion"/>
  </si>
  <si>
    <t>2024년 3월부터 와우 멤버십 회원을 대상으로 묶음 배달 무제한 무료 혜택을 제공한다.</t>
    <phoneticPr fontId="4" type="noConversion"/>
  </si>
  <si>
    <t>기존에는 묶음, 개별 배달 모두 멤버십 회원은 10% 할인이었기에 인건비가 덜 들어가는 묶음 배달에 집중하는 것</t>
    <phoneticPr fontId="4" type="noConversion"/>
  </si>
  <si>
    <t>일부 외곽 지역을 제외한 대한민국에서 서비스 중이다.</t>
    <phoneticPr fontId="4" type="noConversion"/>
  </si>
  <si>
    <t>4. 쿠팡 플레이</t>
    <phoneticPr fontId="4" type="noConversion"/>
  </si>
  <si>
    <t>쿠팡에서 운영하는 OTT 서비스</t>
    <phoneticPr fontId="4" type="noConversion"/>
  </si>
  <si>
    <t>오리지널 콘텐츠를 열심히 제작하고는 있지만 넷플릭스나 아마존 프라임에 비하면 부족한 것이 사실</t>
    <phoneticPr fontId="4" type="noConversion"/>
  </si>
  <si>
    <t>2020년 7월 싱가포르의 OTT 서비스 HOOQ을 인수하며 그 해 12월 런칭하였다.</t>
    <phoneticPr fontId="4" type="noConversion"/>
  </si>
  <si>
    <t>실 이용자들의 후기를 찾아봐도 재밌는 컨텐츠보다는 다른 서비스 이용하는 김에 쓰는 느낌이 강하다.</t>
    <phoneticPr fontId="4" type="noConversion"/>
  </si>
  <si>
    <t>확실한 락인 효과를 위해 오리지널 콘텐츠 확보에 집중할 필요가 있다.</t>
    <phoneticPr fontId="4" type="noConversion"/>
  </si>
  <si>
    <t>5. 쿠팡 페이</t>
    <phoneticPr fontId="4" type="noConversion"/>
  </si>
  <si>
    <t>요즘 많이 하는 원터치 결제 서비스</t>
    <phoneticPr fontId="4" type="noConversion"/>
  </si>
  <si>
    <t>비밀번호도 입력할 필요가 없이 진짜 원터치로 결제가 된다.</t>
    <phoneticPr fontId="4" type="noConversion"/>
  </si>
  <si>
    <t>쿠팡 입장에서도 결제 수수료를 지불할 필요가 없고 현금을 보유할 수 있어 좋다.</t>
    <phoneticPr fontId="4" type="noConversion"/>
  </si>
  <si>
    <t>물품 판매와 실제 대금 지급까지 최대 2달 정도까지 시간이 있어 2개월의 무이자 차입 효과도 낼 수 있다.</t>
    <phoneticPr fontId="4" type="noConversion"/>
  </si>
  <si>
    <t>6. 로켓 직구</t>
    <phoneticPr fontId="4" type="noConversion"/>
  </si>
  <si>
    <t>해외에서 판매 중인 물품을 쿠팡 측이 대리 구매 해주는 서비스</t>
    <phoneticPr fontId="4" type="noConversion"/>
  </si>
  <si>
    <t>일반 회원들은 29800원 이상 구매 시 무료 배송, 로켓 와우 회원들은 금액 제한 없이 무료 배송이다.</t>
    <phoneticPr fontId="4" type="noConversion"/>
  </si>
  <si>
    <t>미국에서 한국까지 운송은 대한항공과 아시아나항공을 통해 와서 다른 해외 직구에 비해 비교적 빠르다.</t>
    <phoneticPr fontId="4" type="noConversion"/>
  </si>
  <si>
    <t>기술</t>
    <phoneticPr fontId="4" type="noConversion"/>
  </si>
  <si>
    <t>1. 로켓 배송</t>
    <phoneticPr fontId="4" type="noConversion"/>
  </si>
  <si>
    <t>1. 아이템 마켓</t>
    <phoneticPr fontId="4" type="noConversion"/>
  </si>
  <si>
    <t>여러 판매자가 같은 아이템을 등록했을 경우 가격, 배송조건, 구매자 만족도 등 다양한 변수를 고려하여 최고의 제품을 추천</t>
    <phoneticPr fontId="4" type="noConversion"/>
  </si>
  <si>
    <t>판매자가 상품을 등록하면 세세하게 카테고리를 분류하여 등록상품 ID를 부여 받는다.</t>
    <phoneticPr fontId="4" type="noConversion"/>
  </si>
  <si>
    <t>구매자 입장에서는 최고의 조건의 판매자만 볼 수 있어 피로도가 줄어들고 판매자 입장에서는 좋은 조건으로 물건을 공급한다면 매출 증대 효과가 커서 좋다.</t>
    <phoneticPr fontId="4" type="noConversion"/>
  </si>
  <si>
    <t>카테고리를 분류하는 것이 쉬운 작업이 아니기에 다른 플랫폼에서는 못하고 있다.</t>
    <phoneticPr fontId="4" type="noConversion"/>
  </si>
  <si>
    <t>검색 단계에서도 머신러닝 기술이 활용된다.</t>
    <phoneticPr fontId="4" type="noConversion"/>
  </si>
  <si>
    <t>구매자가 상품을 검색하면 크게 retrieval, ranking 2가지 과정을 거친다.</t>
    <phoneticPr fontId="4" type="noConversion"/>
  </si>
  <si>
    <t>retrieval은 검색창 속 동어반복 정보를 제거하고 필요한 추가 정보를 덧붙여 정확한 상품명을 검색하지 않더라도 고객이 의도한 상품을 찾는 필터링 과정이다.</t>
    <phoneticPr fontId="4" type="noConversion"/>
  </si>
  <si>
    <t>필터링한 정보들은 ranking 단계에서 고객리뷰, 평점, 가격 등 상품 매력도 순서대로 순위를 매겨 나타내어 준다.</t>
    <phoneticPr fontId="4" type="noConversion"/>
  </si>
  <si>
    <t>아이템 위너는 같은 상품 내의 순위, ranking 단계는 다른 상품 간의 순위를 매기는 것으로 다르다.</t>
    <phoneticPr fontId="4" type="noConversion"/>
  </si>
  <si>
    <t>2. WMS: Warehouse Management System</t>
    <phoneticPr fontId="4" type="noConversion"/>
  </si>
  <si>
    <t>쿠팡이 자체 개발한 물류 시스템으로 입고부터 출고까지의 전과정을 총괄한다.</t>
    <phoneticPr fontId="4" type="noConversion"/>
  </si>
  <si>
    <t>물류센터 안에서는 작업자가 알아야 할 세부사항을 실시간으로 안내해 준다.</t>
    <phoneticPr fontId="4" type="noConversion"/>
  </si>
  <si>
    <t>어떤 작업자가 상품을 집어올지</t>
    <phoneticPr fontId="4" type="noConversion"/>
  </si>
  <si>
    <t>여러 상품을 집어오기에 가장 짧고 빠른 이동경로는 무엇인지</t>
    <phoneticPr fontId="4" type="noConversion"/>
  </si>
  <si>
    <t>어떤 크기의 포장재에 담을 것인지</t>
    <phoneticPr fontId="4" type="noConversion"/>
  </si>
  <si>
    <t>여러 요소를 종합적으로 고려하여 작업자의 업무 효율을 극대화할 수 있는 방식을 추천한다.</t>
    <phoneticPr fontId="4" type="noConversion"/>
  </si>
  <si>
    <t>3. 랜덤스토우(Random Stow)</t>
    <phoneticPr fontId="4" type="noConversion"/>
  </si>
  <si>
    <t>일반적인 물류 센터의 경우 상품을 종류별로 나누어 창고 안에 배치한다.</t>
    <phoneticPr fontId="4" type="noConversion"/>
  </si>
  <si>
    <t>쿠팡에서는 다양한 상품이 물류센터 곳곳에 흩뿌린 것처럼 배치되어 있다.</t>
    <phoneticPr fontId="4" type="noConversion"/>
  </si>
  <si>
    <t>사람의 눈에는 무질서해 보이지만 빅데이터 분석을 통해 각 상품의 판매량과 판매시기 등을 고려해서 작업자의 동선이 가장 짧아지도록 배치한 것이다.</t>
    <phoneticPr fontId="4" type="noConversion"/>
  </si>
  <si>
    <t>쿠팡은 판매 수수료를 받는 BM이 아닌 직매입 방식이기에 이와 같은 효율적인 물류 관리가 매우매우 중요하다.</t>
    <phoneticPr fontId="4" type="noConversion"/>
  </si>
  <si>
    <t>이를 통해 직원이 물건을 들고 운반하는 데 따른 부담을 거의 없애 총 작업량을 약 65% 줄인다.</t>
    <phoneticPr fontId="4" type="noConversion"/>
  </si>
  <si>
    <t>4. 자동화 로봇</t>
    <phoneticPr fontId="4" type="noConversion"/>
  </si>
  <si>
    <t>물류센터 내에서 자동 가이드 차량(AGV)을 통해 평균 2분 정도 소요되는 한 번의 이동으로 작업대에 있는 피커에게 수백 개의 품목을 가져온다.</t>
    <phoneticPr fontId="4" type="noConversion"/>
  </si>
  <si>
    <t>인체공학적으로 설계된 분류 로봇 위에 포장된 제품을 올리면 운송장의 주소를 스캔하여 단 몇 초만에 배송 지역별로 주문을 분류한다.</t>
    <phoneticPr fontId="4" type="noConversion"/>
  </si>
  <si>
    <t>일반적인 작업에 필요한 운반 및 들어올림 작업 없이 분류 작업을 완료할 수 있어 직원의 작업이 쉬워진다.</t>
    <phoneticPr fontId="4" type="noConversion"/>
  </si>
  <si>
    <t>고객이 쿠팡에서 결제 버튼을 누르면 WMS 시스템은 배송지와 전국 물류센터 별 재고 현황을 파악해 어느 물류센터에서 상품을 출고할지를 자동으로 정해준다.</t>
    <phoneticPr fontId="4" type="noConversion"/>
  </si>
  <si>
    <t>Businss Model</t>
    <phoneticPr fontId="4" type="noConversion"/>
  </si>
  <si>
    <t>이커머스의 플랫폼의 종류</t>
    <phoneticPr fontId="4" type="noConversion"/>
  </si>
  <si>
    <t>1. 오픈마켓 - 지마켓, 옥션, 11번가</t>
    <phoneticPr fontId="4" type="noConversion"/>
  </si>
  <si>
    <t>플랫폼이 상품 판매에 관여를 하긴 하지만 시장을 연결해주는 플랫폼 본연의 가치에 집중한다.</t>
    <phoneticPr fontId="4" type="noConversion"/>
  </si>
  <si>
    <t>판매자가 많기 때문에 상품이 많고 가격은 저렴하지만, 상품의 품질이나 CS 대응의 문제가 종종 있다.</t>
    <phoneticPr fontId="4" type="noConversion"/>
  </si>
  <si>
    <t>2. 소셜커머스 - 위메프, 티몬, 쿠팡</t>
    <phoneticPr fontId="4" type="noConversion"/>
  </si>
  <si>
    <t>최초에 특정 상품을 대량 공동구매를 하여 싼 가격에 판매하는 서비스였다.</t>
    <phoneticPr fontId="4" type="noConversion"/>
  </si>
  <si>
    <t>그만큼 상품을 선정하고 큐레이션 하는데 관여를 많이 한다.</t>
    <phoneticPr fontId="4" type="noConversion"/>
  </si>
  <si>
    <t>지금은 오픈마켓으로 전환을 했지만 그 비즈니스 구조가 일부 남아 있다.</t>
    <phoneticPr fontId="4" type="noConversion"/>
  </si>
  <si>
    <t>3. 종합몰 - 롯데온, SSG, AK몰, 현대H몰</t>
    <phoneticPr fontId="4" type="noConversion"/>
  </si>
  <si>
    <t>백화점과 대기업을 중심으로 오프라인에 입점된 상품을 온라인에 연계해서 판매하는 경우가 많다.</t>
    <phoneticPr fontId="4" type="noConversion"/>
  </si>
  <si>
    <t>그래서 계약 형태가 판매분계약, 특정매입 등 오픈마켓과 다른 계약 형태가 존재한다.</t>
    <phoneticPr fontId="4" type="noConversion"/>
  </si>
  <si>
    <t>이름을 걸고 판매를 하기에 상품의 품질과 CS의 대응이 우수한 장점이 있다.</t>
    <phoneticPr fontId="4" type="noConversion"/>
  </si>
  <si>
    <t>4. 버티컬 커머스 - 무신사, 마켓컬리</t>
    <phoneticPr fontId="4" type="noConversion"/>
  </si>
  <si>
    <t>특정 카테코리를 전문적으로 판매하는 플랫폼이다.</t>
    <phoneticPr fontId="4" type="noConversion"/>
  </si>
  <si>
    <t>가격보다는 가치와 고객 경험을 중요시하기 때문에 수수료율이 높지만 상품 브랜딩 관점에서는 우수한 채널이다.</t>
    <phoneticPr fontId="4" type="noConversion"/>
  </si>
  <si>
    <t>이커머스의 재무</t>
    <phoneticPr fontId="4" type="noConversion"/>
  </si>
  <si>
    <t>1. 거래액(GMV)</t>
    <phoneticPr fontId="4" type="noConversion"/>
  </si>
  <si>
    <t>고객이 결제한 총 금액으로 부가가치세가 포함된 수치이다.</t>
    <phoneticPr fontId="4" type="noConversion"/>
  </si>
  <si>
    <t>이커머스 업계에서는 매출액보다 거래액이 훨씬 중요한 지표이다.</t>
    <phoneticPr fontId="4" type="noConversion"/>
  </si>
  <si>
    <t>매출액은 고객의 행동과 직접 연결되지 않고 비교 가능성이 떨어지기 때문이다.</t>
    <phoneticPr fontId="4" type="noConversion"/>
  </si>
  <si>
    <t>동일한 거래액이라도 직매입/판매분/특정매입/위수탁계약인지, 풀필먼트를 대행하는지, PB 상품인지에 따라 매출액이 판이하게 달라진다.</t>
    <phoneticPr fontId="4" type="noConversion"/>
  </si>
  <si>
    <t>2. 매출액</t>
    <phoneticPr fontId="4" type="noConversion"/>
  </si>
  <si>
    <t>이커머스의 매출액은 크게 4가지로 구분할 수 있다.</t>
    <phoneticPr fontId="4" type="noConversion"/>
  </si>
  <si>
    <t>#수수료 매출액</t>
    <phoneticPr fontId="4" type="noConversion"/>
  </si>
  <si>
    <t>판매가 일어나면 판매자로부터 수수료를 수취하는 금액이다.</t>
    <phoneticPr fontId="4" type="noConversion"/>
  </si>
  <si>
    <t>수수료는 계약 구조와 카테고리에 따라 판이하게 다른데 일반적으로는 아래와 같다.</t>
    <phoneticPr fontId="4" type="noConversion"/>
  </si>
  <si>
    <t>오픈마켓/소셜커머스 평균 6~13% (상품권/쿠폰 4%, 가전 5%, 일반 9~13%)</t>
    <phoneticPr fontId="4" type="noConversion"/>
  </si>
  <si>
    <t>버티컬 커머스 15~30% (브랜드 규모에 따른 수수료율 차등)</t>
    <phoneticPr fontId="4" type="noConversion"/>
  </si>
  <si>
    <t>#상제품 매출액</t>
    <phoneticPr fontId="4" type="noConversion"/>
  </si>
  <si>
    <t>플랫폼이 직접 제조하거나 매입을 하여 판매하는 경우이다.</t>
    <phoneticPr fontId="4" type="noConversion"/>
  </si>
  <si>
    <t>거래액이 매출액으로 100% 반영되고 이에 따른 원가를 매출 원가로 잡는다.</t>
    <phoneticPr fontId="4" type="noConversion"/>
  </si>
  <si>
    <t>쿠팡의 직매입 상품들의 경우 이러한 매출 인식 방법을 사용한다.</t>
    <phoneticPr fontId="4" type="noConversion"/>
  </si>
  <si>
    <t>#기타 매출액</t>
    <phoneticPr fontId="4" type="noConversion"/>
  </si>
  <si>
    <t>위의 수수료, 상제품 매출액에 해당되지 않는 매출액들</t>
    <phoneticPr fontId="4" type="noConversion"/>
  </si>
  <si>
    <t>업체로부터 받는 광고 수수료나 고객이 결제한 배송비 등</t>
    <phoneticPr fontId="4" type="noConversion"/>
  </si>
  <si>
    <t>#매출 에누리 (매출 차감 항목)</t>
    <phoneticPr fontId="4" type="noConversion"/>
  </si>
  <si>
    <t>플랫폼이 쿠폰을 발행하고 수수료에서 공제해주는 경우</t>
    <phoneticPr fontId="4" type="noConversion"/>
  </si>
  <si>
    <t>또는 PB나 직매입 상품에 쿠폰을 발행하는 경우</t>
    <phoneticPr fontId="4" type="noConversion"/>
  </si>
  <si>
    <t>동일하게 쿠폰을 발행하더라도 매출에누리에 해당되는 성격이면 부가세가 공제되어 유리하다.</t>
    <phoneticPr fontId="4" type="noConversion"/>
  </si>
  <si>
    <t>판매촉진비에 해당되는 성격이면 부가가치세가 공제되지 않아 수익구조에 불리하다.</t>
    <phoneticPr fontId="4" type="noConversion"/>
  </si>
  <si>
    <t>3. 매출원가</t>
    <phoneticPr fontId="4" type="noConversion"/>
  </si>
  <si>
    <t>이커머스마다 매출원가를 반영하는 방식이 다르다.</t>
    <phoneticPr fontId="4" type="noConversion"/>
  </si>
  <si>
    <t>쿠팡의 경우 직매입 방식의 경우 상품 구매 비용, 물류 및 배송 비용, 처리 비용, 노동 비용이 모두 포함된다.</t>
    <phoneticPr fontId="4" type="noConversion"/>
  </si>
  <si>
    <t>수수료를 받는 매출 인식의 경우 매출원가가 적용되지 않는다.</t>
    <phoneticPr fontId="4" type="noConversion"/>
  </si>
  <si>
    <t>4. 판관비</t>
    <phoneticPr fontId="4" type="noConversion"/>
  </si>
  <si>
    <t>이커머스의 판관비는 인건비, 지급 수수료, 광고 선전비가 대부분을 차지한다.</t>
    <phoneticPr fontId="4" type="noConversion"/>
  </si>
  <si>
    <t>#인건비</t>
    <phoneticPr fontId="4" type="noConversion"/>
  </si>
  <si>
    <t>직접 고용하면 인건비로 외부업체를 통한 고용이면 지급수수료로 잡힌다.</t>
    <phoneticPr fontId="4" type="noConversion"/>
  </si>
  <si>
    <t>그리고 매출원가와 관련되어 있으면 판관비가 아닌 매출 원가로 반영된다.</t>
    <phoneticPr fontId="4" type="noConversion"/>
  </si>
  <si>
    <t>그래서 이커머스의 경우 특히 더 인건비 생산성이나 TO를 측정하기가 매우 까다롭다.</t>
    <phoneticPr fontId="4" type="noConversion"/>
  </si>
  <si>
    <t>#지급 수수료</t>
    <phoneticPr fontId="4" type="noConversion"/>
  </si>
  <si>
    <t>지급 수수료 항목은 PG 수수료와 외주용역비가 가장 큰 비중이다.</t>
    <phoneticPr fontId="4" type="noConversion"/>
  </si>
  <si>
    <t>결제수단별로 수수료가 다른데 쿠팡 같이 자체 결제 시스템을 구축한 경우 비용 절감 효과가 뛰어나다.</t>
    <phoneticPr fontId="4" type="noConversion"/>
  </si>
  <si>
    <t>그 이외에도 서버, 클라우드 비용, 고객인증, 데이터 분석 등 여러 비용이 포함된다.</t>
    <phoneticPr fontId="4" type="noConversion"/>
  </si>
  <si>
    <t>쿠팡의 재무</t>
    <phoneticPr fontId="4" type="noConversion"/>
  </si>
  <si>
    <t>1. 매출 인식 방식</t>
    <phoneticPr fontId="4" type="noConversion"/>
  </si>
  <si>
    <t>쿠팡의 매출은 크게 3가지로 구분된다.</t>
    <phoneticPr fontId="4" type="noConversion"/>
  </si>
  <si>
    <t>1. net retail sale  2. third-party merchant services 3. other revenues</t>
    <phoneticPr fontId="4" type="noConversion"/>
  </si>
  <si>
    <t>product commerce</t>
    <phoneticPr fontId="4" type="noConversion"/>
  </si>
  <si>
    <t>developing offerings</t>
    <phoneticPr fontId="4" type="noConversion"/>
  </si>
  <si>
    <t>net retail sale은 직매입 방식의 매출 인식 방법이다.</t>
    <phoneticPr fontId="4" type="noConversion"/>
  </si>
  <si>
    <t>직매입을 하는데 드는 구입 비용이 매출원가로 인식되며 거래액 자체가 매출액으로 인식 된다.</t>
    <phoneticPr fontId="4" type="noConversion"/>
  </si>
  <si>
    <t>매출원가는 발생하지 않으며 수수료 수익이 매출액이자 순수익으로 인식 된다.</t>
    <phoneticPr fontId="4" type="noConversion"/>
  </si>
  <si>
    <t>other revenues는 위의 2가지 매출을 제외한 나머지 모든 매출을 포함한다.</t>
    <phoneticPr fontId="4" type="noConversion"/>
  </si>
  <si>
    <t>2. 쿠팡의 판매 유형</t>
    <phoneticPr fontId="4" type="noConversion"/>
  </si>
  <si>
    <t>쿠팡이 판매부터, CS, 반품관리, 배송관리, 재고 보관 등을 전부 맡아서 해준다.</t>
    <phoneticPr fontId="4" type="noConversion"/>
  </si>
  <si>
    <t>쿠팡이 직접 재고를 구매하고 판매하는 방식</t>
    <phoneticPr fontId="4" type="noConversion"/>
  </si>
  <si>
    <t>#로켓 배송 - net retail sale</t>
    <phoneticPr fontId="4" type="noConversion"/>
  </si>
  <si>
    <t>쿠팡이 가장 밀고 있는 판매 방식으로 아이템 위너로 선정되는 경우 매출 증대 효과가 어마어마하다.</t>
    <phoneticPr fontId="4" type="noConversion"/>
  </si>
  <si>
    <t>다만 입점 수수료가 40~50%로 비싸다.</t>
    <phoneticPr fontId="4" type="noConversion"/>
  </si>
  <si>
    <t>그리고 정산 기간이 60일로 판매자 입장에서는 정산이 느려 화가 나지만 쿠팡 입장에서는 무이자 차입 효과를 낼 수 있다.</t>
    <phoneticPr fontId="4" type="noConversion"/>
  </si>
  <si>
    <t>#마켓플레이스 - third-party merchant services</t>
    <phoneticPr fontId="4" type="noConversion"/>
  </si>
  <si>
    <t>쿠팡은 중개 역할만 하고 판매자가 직접 입점해 모든 과정을 관리하는 판매 방식</t>
    <phoneticPr fontId="4" type="noConversion"/>
  </si>
  <si>
    <t>로켓 필터에서 제외되기도 하고 그로 인해 랭킹도 밀려 매출액이 잘 안 나올 가능성이 높다.</t>
    <phoneticPr fontId="4" type="noConversion"/>
  </si>
  <si>
    <t>입점 및 상품 등록 수수료 등 기타 잡다한 수수료 없이 판매 수수료만 부과 받는다.</t>
    <phoneticPr fontId="4" type="noConversion"/>
  </si>
  <si>
    <t>판매 수수료는 4~10.9%로 저렴한 편이다.</t>
    <phoneticPr fontId="4" type="noConversion"/>
  </si>
  <si>
    <t>4%대의 저렴한 수수료는 가전제품이고 일상적으로 쓰는 식품이나 생활용품은 10% 근처의 수수료이다.</t>
    <phoneticPr fontId="4" type="noConversion"/>
  </si>
  <si>
    <t>로켓배송과 마켓플레이스의 중간 정도 판매 방식</t>
    <phoneticPr fontId="4" type="noConversion"/>
  </si>
  <si>
    <t>우측 표에 해당하는 수수료들을 부과 받고 평균적으로 30% 내외라고 한다.</t>
    <phoneticPr fontId="4" type="noConversion"/>
  </si>
  <si>
    <t>로켓배송보다는 노출도가 낮고 로켓배송과 달리 남는 재고가 회송되어 단점은 있다.</t>
    <phoneticPr fontId="4" type="noConversion"/>
  </si>
  <si>
    <t>#로켓 그로스 - net retail sale</t>
    <phoneticPr fontId="4" type="noConversion"/>
  </si>
  <si>
    <t>10k와 홈페이지에서는 fulfillment and logistics by coupang라는 이름으로도 언급된다.</t>
    <phoneticPr fontId="4" type="noConversion"/>
  </si>
  <si>
    <t>로켓 그로스와 로켓 배송은 직매입 방식으로 수수료 기반 매출 인식과 성격이 많이 다르다.</t>
    <phoneticPr fontId="4" type="noConversion"/>
  </si>
  <si>
    <t>% of sales</t>
    <phoneticPr fontId="4" type="noConversion"/>
  </si>
  <si>
    <t>Income Statement - quarterly</t>
  </si>
  <si>
    <t>1Q21</t>
  </si>
  <si>
    <t>2Q21</t>
  </si>
  <si>
    <t>3Q21</t>
  </si>
  <si>
    <t>4Q21</t>
  </si>
  <si>
    <t>1Q22</t>
  </si>
  <si>
    <t>2Q22</t>
  </si>
  <si>
    <t>3Q22</t>
  </si>
  <si>
    <t>4Q22</t>
  </si>
  <si>
    <t>1Q23</t>
  </si>
  <si>
    <t>2Q23</t>
  </si>
  <si>
    <t>3Q23</t>
  </si>
  <si>
    <t>4Q23</t>
  </si>
  <si>
    <t>1Q24</t>
  </si>
  <si>
    <t>Total Revenues</t>
  </si>
  <si>
    <t>net retail sales</t>
  </si>
  <si>
    <t>third-party merchant services</t>
  </si>
  <si>
    <t>other revenues</t>
  </si>
  <si>
    <t>그래서 net retail sales와 다른 항목들을 회계 정보 그대로 비교하는 것은 바람직하지 않다.</t>
    <phoneticPr fontId="4" type="noConversion"/>
  </si>
  <si>
    <t>쿠팡에서 직매입에 해당하는 매출원가를 정확히 공개하지 않기 때문에 로켓 그로스와 로켓 배송의 평균 수수료 40%를 잡고 매출액을 다시 계산하겠다.</t>
    <phoneticPr fontId="4" type="noConversion"/>
  </si>
  <si>
    <t>3. 실질 매출액</t>
    <phoneticPr fontId="4" type="noConversion"/>
  </si>
  <si>
    <t>%yoy</t>
    <phoneticPr fontId="4" type="noConversion"/>
  </si>
  <si>
    <t>실제로는 net retail sales 항목에는 PB 상품도 포함되어 있기에 더욱 세세히 구분해야 하지만 정확한 정보를 제공하지 않아 어디까지나 추정치라는 점을 참고해야 한다.</t>
    <phoneticPr fontId="4" type="noConversion"/>
  </si>
  <si>
    <t>한국에서의 성장성</t>
    <phoneticPr fontId="4" type="noConversion"/>
  </si>
  <si>
    <t>주로 멤버십 구독료이다.</t>
    <phoneticPr fontId="4" type="noConversion"/>
  </si>
  <si>
    <t>third-party merchant sevices는 쿠팡이 직매입을 하지 않고 중개만 해주어 받는 수수료와 광고료 등의 기타 매출이다.</t>
    <phoneticPr fontId="4" type="noConversion"/>
  </si>
  <si>
    <t>이는 쿠팡 플랫폼에 올리는 판매자들의 매출과 쿠팡이츠에서 가게들이 만들어주는 매출이 포함된다.</t>
    <phoneticPr fontId="4" type="noConversion"/>
  </si>
  <si>
    <t>로켓배송이나 로켓그로스를 등록하지 않은 판매자들의 매출이 증가했다고 하기에는 그 수가 너무 적기 때문이다.</t>
    <phoneticPr fontId="4" type="noConversion"/>
  </si>
  <si>
    <t>판매자가 어떤 판매방식을 이용하는지 정확한 비율은 공개되지 않았지만 '다이브딥' 책에서 fulfillment by coupang을 이용하는 비율이 늘어나고 있다고 했고 여러 기사에서도 그렇게 말한다.</t>
    <phoneticPr fontId="4" type="noConversion"/>
  </si>
  <si>
    <t>third-party merchant 매출 비중이 점점 늘어나는 것에서 쿠팡이츠의 성장을 확인할 수 있다.</t>
    <phoneticPr fontId="4" type="noConversion"/>
  </si>
  <si>
    <t>한국 이커머스 시장</t>
    <phoneticPr fontId="4" type="noConversion"/>
  </si>
  <si>
    <t>1Q24 컨콜에서도 한국 소매 시장은 총 560B 달러에 해당하는 큰 시장이기에 업사이드가 크다고 말한다.</t>
    <phoneticPr fontId="4" type="noConversion"/>
  </si>
  <si>
    <t>매년 온라인 쇼핑 거래액은 늘어나고 있으며 전문가들은 60% 전후대의 침투율까지 올라갈 것으로 전망한다.</t>
    <phoneticPr fontId="4" type="noConversion"/>
  </si>
  <si>
    <t>2023년에 해당하는 정확한 점유율 데이터는 찾지 못했지만 2022년 기중 쿠팡 점유율은 24.5%이다.</t>
    <phoneticPr fontId="4" type="noConversion"/>
  </si>
  <si>
    <t>쿠팡의 점유율은 지속적으로 상승 추세이므로(2020년에는 10% 초반대) 2023년에는 이보다 클 것이다.</t>
    <phoneticPr fontId="4" type="noConversion"/>
  </si>
  <si>
    <t>쿠팡의 점유율이 생각보다 높지 않은 것을 확인할 수 있는데 이는 위의 소비자 종합 만족도 조사에서 이유를 찾을 수 있다.</t>
    <phoneticPr fontId="4" type="noConversion"/>
  </si>
  <si>
    <t>쿠팡이 대부분의 부문에서 1등이고 종합 만족도도 1등이지만 압도적 차이라고 보기는 어렵다.</t>
    <phoneticPr fontId="4" type="noConversion"/>
  </si>
  <si>
    <t>다른 쇼핑몰들도 나름대로 좋은 서비스를 제공하고 있기 때문이다.</t>
    <phoneticPr fontId="4" type="noConversion"/>
  </si>
  <si>
    <t>이에 대해서는 경쟁사 비교 파트에서 더욱 자세히 설명하고 비교해 보겠다.</t>
    <phoneticPr fontId="4" type="noConversion"/>
  </si>
  <si>
    <t>품목별 거래액 비율은 다음과 같다.</t>
    <phoneticPr fontId="4" type="noConversion"/>
  </si>
  <si>
    <t>가전</t>
    <phoneticPr fontId="4" type="noConversion"/>
  </si>
  <si>
    <t>도서</t>
    <phoneticPr fontId="4" type="noConversion"/>
  </si>
  <si>
    <t>패션</t>
    <phoneticPr fontId="4" type="noConversion"/>
  </si>
  <si>
    <t>식품</t>
    <phoneticPr fontId="4" type="noConversion"/>
  </si>
  <si>
    <t>생활</t>
    <phoneticPr fontId="4" type="noConversion"/>
  </si>
  <si>
    <t>서비스</t>
    <phoneticPr fontId="4" type="noConversion"/>
  </si>
  <si>
    <t>2022년</t>
    <phoneticPr fontId="4" type="noConversion"/>
  </si>
  <si>
    <t>2023년</t>
    <phoneticPr fontId="4" type="noConversion"/>
  </si>
  <si>
    <t>현재의 쿠팡은 생활용품과 식품 서비스에 주력하는 경향이 있다.</t>
    <phoneticPr fontId="4" type="noConversion"/>
  </si>
  <si>
    <t>패션 품목은 C.에비뉴라는 카테고리를 통해 취급하는데 크게 인기가 있지는 않다.</t>
    <phoneticPr fontId="4" type="noConversion"/>
  </si>
  <si>
    <t>로켓프레시를 통해 제공되는 식품 품목은 반품 시 재고 관리가 어렵고 고성장을 하기는 쉽지 않다.</t>
    <phoneticPr fontId="4" type="noConversion"/>
  </si>
  <si>
    <t>그에 반해 패션 품목은 아직 쿠팡이 개척하지 못한 시장이고 재고 관리가 쉽고 심지어 버티컬 커머스 업체들이 받는 수수료율도 높아 수익성도 좋다.</t>
    <phoneticPr fontId="4" type="noConversion"/>
  </si>
  <si>
    <t>쿠팡이 파페치를 인수한 이유가 이러한 패션 시장에 진출하기 위함인 것이다.</t>
    <phoneticPr fontId="4" type="noConversion"/>
  </si>
  <si>
    <t>product commerce acitve customers</t>
    <phoneticPr fontId="4" type="noConversion"/>
  </si>
  <si>
    <t>net revenues per PC active customers</t>
    <phoneticPr fontId="4" type="noConversion"/>
  </si>
  <si>
    <t>1Q21</t>
    <phoneticPr fontId="4" type="noConversion"/>
  </si>
  <si>
    <t>2Q21</t>
    <phoneticPr fontId="4" type="noConversion"/>
  </si>
  <si>
    <t>3Q21</t>
    <phoneticPr fontId="4" type="noConversion"/>
  </si>
  <si>
    <t>4Q21</t>
    <phoneticPr fontId="4" type="noConversion"/>
  </si>
  <si>
    <t>1Q22</t>
    <phoneticPr fontId="4" type="noConversion"/>
  </si>
  <si>
    <t>2Q22</t>
    <phoneticPr fontId="4" type="noConversion"/>
  </si>
  <si>
    <t>3Q22</t>
    <phoneticPr fontId="4" type="noConversion"/>
  </si>
  <si>
    <t>4Q22</t>
    <phoneticPr fontId="4" type="noConversion"/>
  </si>
  <si>
    <t>1Q23</t>
    <phoneticPr fontId="4" type="noConversion"/>
  </si>
  <si>
    <t>2Q23</t>
    <phoneticPr fontId="4" type="noConversion"/>
  </si>
  <si>
    <t>3Q23</t>
    <phoneticPr fontId="4" type="noConversion"/>
  </si>
  <si>
    <t>4Q23</t>
    <phoneticPr fontId="4" type="noConversion"/>
  </si>
  <si>
    <t>1Q24</t>
    <phoneticPr fontId="4" type="noConversion"/>
  </si>
  <si>
    <t>qoq</t>
    <phoneticPr fontId="4" type="noConversion"/>
  </si>
  <si>
    <t>쿠팡의 10Q에 등장하는 활성 고객 수와 고객당 매출액을 확인하여 보자.</t>
    <phoneticPr fontId="4" type="noConversion"/>
  </si>
  <si>
    <t>활성 고객수는 꾸준히 늘고 있다.</t>
    <phoneticPr fontId="4" type="noConversion"/>
  </si>
  <si>
    <t>활성 고객 1인당 매출액은 거의 꺾이는 추세이다.</t>
    <phoneticPr fontId="4" type="noConversion"/>
  </si>
  <si>
    <t>*고객수는 million 단위, 매출액은 $ 단위</t>
    <phoneticPr fontId="4" type="noConversion"/>
  </si>
  <si>
    <t>1달엔 1인당 100달러 정도를 쓰는 건데 한화로 약 13~4만원이다.</t>
    <phoneticPr fontId="4" type="noConversion"/>
  </si>
  <si>
    <t>식품과 생활용품에 집중하는 지금은 사람들의 구매 수준이 높아질 것 같지 않다.</t>
    <phoneticPr fontId="4" type="noConversion"/>
  </si>
  <si>
    <t>결국 새로운 품목 매출이 늘어나야 성장이 가능한 것인데 이러한 이유로 파페치 인수가 정당화된다.</t>
    <phoneticPr fontId="4" type="noConversion"/>
  </si>
  <si>
    <t>이커머스 이외의 매출</t>
    <phoneticPr fontId="4" type="noConversion"/>
  </si>
  <si>
    <t>국내에서 쿠팡의 이커머스 이외의 매출은 크게 3가지로 이야기할 수 있다.</t>
    <phoneticPr fontId="4" type="noConversion"/>
  </si>
  <si>
    <t>와우 회원 멤버십 구독료, 쿠팡이츠 수수료, 쿠팡플레이 매출이다.</t>
    <phoneticPr fontId="4" type="noConversion"/>
  </si>
  <si>
    <t>각각에 대한 전망을 살펴보자.</t>
    <phoneticPr fontId="4" type="noConversion"/>
  </si>
  <si>
    <t>멤버십 구독료</t>
    <phoneticPr fontId="4" type="noConversion"/>
  </si>
  <si>
    <t>큰 폭의 가격 인상에도 위의 표를 확인하면 2022년 2분기에 활성 고객수는 겨우 1% 꺾였다.</t>
    <phoneticPr fontId="4" type="noConversion"/>
  </si>
  <si>
    <t>원래 구독료가 비싼 편이 아니었기에 심리적 저항이 적었던 것으로 해석할 수 있다.</t>
    <phoneticPr fontId="4" type="noConversion"/>
  </si>
  <si>
    <t>2024년 4월 쿠팡은 와우 회원 구독료를 4900원에서 7890원으로 58% 인상한다.</t>
    <phoneticPr fontId="4" type="noConversion"/>
  </si>
  <si>
    <t>쿠팡은 2022년 6월 와우 회원 구독료를 2900원에서 4990원으로 72% 인상한 전적이 있다.</t>
    <phoneticPr fontId="4" type="noConversion"/>
  </si>
  <si>
    <t>아무리 2022년의 가격 인상에 대한 심리적 저항이 적었다고 하지만 7890원은 많이 저렴한 가격은 아니다.</t>
    <phoneticPr fontId="4" type="noConversion"/>
  </si>
  <si>
    <t>그래서 이번의 가격 인상은 어느 정도 심리적 저항이 있을것으로 예상이 된다.</t>
    <phoneticPr fontId="4" type="noConversion"/>
  </si>
  <si>
    <t>해지율</t>
    <phoneticPr fontId="4" type="noConversion"/>
  </si>
  <si>
    <t>P*Q</t>
    <phoneticPr fontId="4" type="noConversion"/>
  </si>
  <si>
    <t>하지만 실질적으로 분석하여 보면 회원 이탈이 37.8%나 되어야 가격 인상분이 날아가는 것이다.</t>
    <phoneticPr fontId="4" type="noConversion"/>
  </si>
  <si>
    <t>가격 인상 후 와우 회원 해지율에 따른 기존 P*Q 대비 수익 비율</t>
    <phoneticPr fontId="4" type="noConversion"/>
  </si>
  <si>
    <t>상당히 큰 폭의 가격 인상이기에 어느 정도의 회원 이탈로는 손해가 아니라는 뜻이다.</t>
    <phoneticPr fontId="4" type="noConversion"/>
  </si>
  <si>
    <t>https://news.coupang.com/archives/36963/</t>
    <phoneticPr fontId="4" type="noConversion"/>
  </si>
  <si>
    <t>위 기사에 따르면 쿠팡은 3월부터 쿠팡 와우 회원들에 대해 배달비 무료 서비스도 시작하였다.</t>
    <phoneticPr fontId="4" type="noConversion"/>
  </si>
  <si>
    <t>기존에는 와우 회원들에 대해 음식 가격 10%를 할인 받았던 혜택이 배달비 무료로 바뀐 것이다.</t>
    <phoneticPr fontId="4" type="noConversion"/>
  </si>
  <si>
    <t>사실 음식 가격 10% 할인이나 배달비 무료나 쿠팡 입장에서는 큰 차이가 없을 것이다.</t>
    <phoneticPr fontId="4" type="noConversion"/>
  </si>
  <si>
    <t>하지만 고객 입장에서는 '어차피 배달비 무료인데 이번에 구독료 오르는 김에 쿠팡이츠나 더 많이 시켜먹어야겠다~~~'라고 생각할 수 있게 된다.</t>
    <phoneticPr fontId="4" type="noConversion"/>
  </si>
  <si>
    <t>구독료 인상에 대한 심리적 저항도 줄이고 쿠팡 이츠 주문량도 늘릴 수 있어 이번의 가격 인상은 쿠팡 현금흐름에 매우 긍정적일 가능성이 높다.</t>
    <phoneticPr fontId="4" type="noConversion"/>
  </si>
  <si>
    <t>FCF</t>
    <phoneticPr fontId="4" type="noConversion"/>
  </si>
  <si>
    <t>쿠팡이츠</t>
    <phoneticPr fontId="4" type="noConversion"/>
  </si>
  <si>
    <t>쿠팡이츠와 관련해서는 음식이 제공되는 시점에 고객에게 받는 배달료, 식당으로부터 받는 수수료로 2번 수익 인식하게 된다.</t>
    <phoneticPr fontId="4" type="noConversion"/>
  </si>
  <si>
    <t>고객에게 받는 배달료는 무료배달과 한집배달 2종류가 있다.</t>
    <phoneticPr fontId="4" type="noConversion"/>
  </si>
  <si>
    <t>무료 배달은 쿠팡 와우 회원들에게 제공되는 혜택이고 묶음 배달이다.</t>
    <phoneticPr fontId="4" type="noConversion"/>
  </si>
  <si>
    <t>한집배달은 말 그대로 라이더가 한 번에 여러 음식을 배달하는 것이 아닌 하나의 음식만 한 집에 들고 배달하는 것이다.</t>
    <phoneticPr fontId="4" type="noConversion"/>
  </si>
  <si>
    <t>한집배달은 와우회원들에게 1000원의 배달 수수료가 부과된다.</t>
    <phoneticPr fontId="4" type="noConversion"/>
  </si>
  <si>
    <r>
      <t>[</t>
    </r>
    <r>
      <rPr>
        <sz val="11"/>
        <color theme="1"/>
        <rFont val="Var(--wp--preset--font-family--"/>
        <family val="2"/>
      </rPr>
      <t>보도자료] 고물가 시대, 쿠팡이츠 ‘무제한 무료배달’ 시작</t>
    </r>
  </si>
  <si>
    <t>고객에게 받는 멤버십 구독료와 한집배달 수수료는 모두 other revenues로 반영된다.</t>
    <phoneticPr fontId="4" type="noConversion"/>
  </si>
  <si>
    <t>*로켓배송, 로켓그로스(판매자배송) 상품 - 직매입 상품들</t>
    <phoneticPr fontId="4" type="noConversion"/>
  </si>
  <si>
    <t>*마켓플레이스 상품, 쿠팡이츠에서 식당들이 내는 수수료</t>
    <phoneticPr fontId="4" type="noConversion"/>
  </si>
  <si>
    <t>*로켓와우 구독료, 기타</t>
    <phoneticPr fontId="4" type="noConversion"/>
  </si>
  <si>
    <t>그리고 식당이 내는 수수료는 third-party merchant services로 반영된다.</t>
    <phoneticPr fontId="4" type="noConversion"/>
  </si>
  <si>
    <t>올해 3월 쿠팡이츠가 배달비 무료 서비스를 도입하며 기존 3위였던 MS가 2위로 치고 올라오게 되었다.</t>
    <phoneticPr fontId="4" type="noConversion"/>
  </si>
  <si>
    <t>비등비등했던 요기요와의 격차를 벌리게 된 것이다.</t>
    <phoneticPr fontId="4" type="noConversion"/>
  </si>
  <si>
    <t>배달 플랫폼 특성상 고객들이 한 번 선택한 플랫폼을 잘 바꾸려고 하지 않는다.</t>
    <phoneticPr fontId="4" type="noConversion"/>
  </si>
  <si>
    <t>따라서 현재의 MAU 상승 추세는 매우 긍정적이라고 볼 수 있다.</t>
    <phoneticPr fontId="4" type="noConversion"/>
  </si>
  <si>
    <t>현재의 추세에서는 요기요를 확실히 꺾고 국내 배달앱 2위의 입지를 확정지을 수 있을 것으로 보인다.</t>
    <phoneticPr fontId="4" type="noConversion"/>
  </si>
  <si>
    <t>하지만 MS 1위인 배달의 민족은 현재 쿠팡이츠 mau의 3배가 넘어 단기간 내로 파이를 뺏기는 힘들어 보인다.</t>
    <phoneticPr fontId="4" type="noConversion"/>
  </si>
  <si>
    <t>기존에 쿠팡 와우 멤버십을 구독하는 사람들이 전부 쿠팡이츠를 쓴다고 쳐도 아직 배민의 mau를 따라잡기에는 역부족이다.</t>
    <phoneticPr fontId="4" type="noConversion"/>
  </si>
  <si>
    <t>현재 배달의 민족은 쿠팡이츠의 배달비 무료 정책을 의식하여 5월 28일부터 배민클럽을 도입해 배달비 무료 서비스를 시작했다.</t>
    <phoneticPr fontId="4" type="noConversion"/>
  </si>
  <si>
    <t>지금은 무료 체험 기간이고 정확히 얼마의 금액을 월 회비를 내야하는지는 공개되지 않았다.</t>
    <phoneticPr fontId="4" type="noConversion"/>
  </si>
  <si>
    <t>요기요의 경우 배달비 무료 패스인 요기패스 x가 월 4900원인 점을 감안하면 그정도 가격이지 않을까 싶다.</t>
    <phoneticPr fontId="4" type="noConversion"/>
  </si>
  <si>
    <t>쿠팡이츠가 주는 배달비 무료 혜택이 혜자인건 맞지만 다른 배달앱들도 발빠르게 대응하는 점을 고려하면 파이를 뺏어오는건 쉽지 않아 보인다.</t>
    <phoneticPr fontId="4" type="noConversion"/>
  </si>
  <si>
    <t>따라서 현재의 쿠팡이츠 mau의 증가는 와우 회원들에 대한 락인효과의 강화, 이에 따른 원활한 현금흐름 확보의 측면으로 이해할 수 있을 것 같다.</t>
    <phoneticPr fontId="4" type="noConversion"/>
  </si>
  <si>
    <t>온라인 명품 유통 플랫픔 farfetch 인수</t>
    <phoneticPr fontId="4" type="noConversion"/>
  </si>
  <si>
    <t>2023년 말 갑자기 쿠팡은 명품 유통 플랫폼을 인수하겠다는 계획을 발표했다.</t>
    <phoneticPr fontId="4" type="noConversion"/>
  </si>
  <si>
    <t>이는 기존 쿠팡 경영 계획에도 없던 내용이었다.</t>
    <phoneticPr fontId="4" type="noConversion"/>
  </si>
  <si>
    <t>2023년도 4분기 컨콜에서는 인수가 계획된 것은 아니었지만 매우 싼 가격에 인수할 수 있는 기회를 포착해 현재 사업과의 유기적인 성장을 기대하며 인수를 진행했다고 한다.</t>
    <phoneticPr fontId="4" type="noConversion"/>
  </si>
  <si>
    <t>실제로 쿠팡은 추가적인 자본 조달 없이 자체 자본만으로 한화 6300억원이라는 매우 싼 가격으로 인수를 완료했다.</t>
    <phoneticPr fontId="4" type="noConversion"/>
  </si>
  <si>
    <t>파페치는 이커머스 플랫폼보다는 솔루션 회사에 가까운 BM을 가지고 있다.</t>
    <phoneticPr fontId="4" type="noConversion"/>
  </si>
  <si>
    <t>명품 브랜드들은 전통적으로 도매상들을 통해 상품을 유통하는데 이들을 부티크라고 칭한다.</t>
    <phoneticPr fontId="4" type="noConversion"/>
  </si>
  <si>
    <t>전자상거래의 영향력이 점차 확산되는 상황에서 부티크들은 이에 대처할 자본이나 능력이 없었었다.</t>
    <phoneticPr fontId="4" type="noConversion"/>
  </si>
  <si>
    <t>이들을 위한 기술, 물류, 그리고 판매까지 모든 솔루션을 제공하는 곳이 바로 파페치였던 것이다.</t>
    <phoneticPr fontId="4" type="noConversion"/>
  </si>
  <si>
    <t>파페치는 명품 이커머스 시장에 진입한 초기 플레이어 중 하나였다.</t>
    <phoneticPr fontId="4" type="noConversion"/>
  </si>
  <si>
    <t>육스, 네타포르테, 마이테레사 등 경쟁자들과 달리 매입을 하는 것이 아닌 거래를 중개하는 마켓 플레이스 모델을 택한 것이 경쟁 우위 전략이었다.</t>
    <phoneticPr fontId="4" type="noConversion"/>
  </si>
  <si>
    <t>철저히 조력자를 자처하며 부티크들의 마음을 사 더 많은 상품을 확보할 수 있게 되었다.</t>
    <phoneticPr fontId="4" type="noConversion"/>
  </si>
  <si>
    <t>현재는 전 세계 700개 이상의 부티크 및 브랜드의 제품을 취급한다.</t>
    <phoneticPr fontId="4" type="noConversion"/>
  </si>
  <si>
    <t>코로나 19로 인해 온라인 명품 수요가 급상승하며 명품 이커머스 시장은 급성장하게 된다.</t>
    <phoneticPr fontId="4" type="noConversion"/>
  </si>
  <si>
    <t>하지만 파페치는 이 시기에 패망의 길을 걷게 된다.</t>
    <phoneticPr fontId="4" type="noConversion"/>
  </si>
  <si>
    <t>쇼피파이처럼 IT 솔루션을 공급하는 새로운 경쟁자들이 대거 등장하기 시작하고 명품 브랜드 스스로 온라인 판매에 직접 나서기 시작했기 때문이다.</t>
    <phoneticPr fontId="4" type="noConversion"/>
  </si>
  <si>
    <t>파페치도 이러한 상황을 잘 이해하고 있어 공격적인 투자를 집행하였다.</t>
    <phoneticPr fontId="4" type="noConversion"/>
  </si>
  <si>
    <t>2019년엔 오프화이트와 같은 브랜드들을 보유한 뉴가즈그룹을 인수했고 2022년 4월에는 고급 백화점의 대명사 니만마커스 그룹에 거액을 투자하기도 하였다</t>
    <phoneticPr fontId="4" type="noConversion"/>
  </si>
  <si>
    <t>2022년 8월에는 최대 경쟁자였던 육스네타포르테 인수까지 발표했다.</t>
    <phoneticPr fontId="4" type="noConversion"/>
  </si>
  <si>
    <t>하지만 투자의 효과는 그리 크지 않았다.</t>
    <phoneticPr fontId="4" type="noConversion"/>
  </si>
  <si>
    <t>인수한 브랜드들은 기존 거래액 대비 5% 정도의 비중밖에 차지하지 못했다.</t>
    <phoneticPr fontId="4" type="noConversion"/>
  </si>
  <si>
    <t>무리한 비용 증대는 결국 그대로 손실이 되며 파페치는 기업 가치가 약 34조에서 6500억까지 떨어지게 된 것이다.</t>
    <phoneticPr fontId="4" type="noConversion"/>
  </si>
  <si>
    <t>파페치가 기업 정리 절차를 밟게 된건 단순히 매크로만의 이유는 아니었다.</t>
    <phoneticPr fontId="4" type="noConversion"/>
  </si>
  <si>
    <t>상품 정보도 표준화 되어 있지 않았고 배송 경험도 특별하지 않았다.</t>
    <phoneticPr fontId="4" type="noConversion"/>
  </si>
  <si>
    <t>부티크 입장에서도 쇼피파이등 손쉽게 자체 플랫폼을 만들 수 있는 솔루션이 넘쳐났기에 굳이 파페치를 선택할 이유가 없었다.</t>
    <phoneticPr fontId="4" type="noConversion"/>
  </si>
  <si>
    <t>거기에 더해 고물가, 고금리가 찾아오며 경기가 악화되고 소비 시장 전체가 둔화된 것이 치명적이었다.</t>
    <phoneticPr fontId="4" type="noConversion"/>
  </si>
  <si>
    <t>쿠팡이 파페치를 인수할 명분은 표면상 충분하다.</t>
    <phoneticPr fontId="4" type="noConversion"/>
  </si>
  <si>
    <t>520조원 규모의 글로벌 명품 시장으로의 진출. 6500억원의 매우 싼 가격. 패션이라는 고부가 가치 품목으로의 확장.</t>
    <phoneticPr fontId="4" type="noConversion"/>
  </si>
  <si>
    <t>이에 더해 쿠팡 특유의 우월한 고객 경험까지 더해지면 업사이드가 커보이기는 하다.</t>
    <phoneticPr fontId="4" type="noConversion"/>
  </si>
  <si>
    <t>명품 시장의 규모가 크고 마진도 잘 남는 것은 사실이다.</t>
    <phoneticPr fontId="4" type="noConversion"/>
  </si>
  <si>
    <t>국내 패션 플랫폼 무신사나 에이블리도 높은 수수료율 덕에 성공적인 경영을 이어나가고 있다.</t>
    <phoneticPr fontId="4" type="noConversion"/>
  </si>
  <si>
    <t>이는 표면적인 해석이고 파페치 인수를 통한 실질적인 업사이드는 없다고 생각된다.</t>
    <phoneticPr fontId="4" type="noConversion"/>
  </si>
  <si>
    <t>하지만 명품 온라인 유통과 쿠팡의 BM 간에는 시너지가 없다.</t>
    <phoneticPr fontId="4" type="noConversion"/>
  </si>
  <si>
    <t>명품이라는 상품의 특성상 자체 검수 비용, 포장 비용이 많이 들어간다.</t>
    <phoneticPr fontId="4" type="noConversion"/>
  </si>
  <si>
    <t>쿠팡이 와우 회원들에게 제공하는 30일 무료 반품 서비스 또한 명품에 적용해도 될지도 의문이다.</t>
    <phoneticPr fontId="4" type="noConversion"/>
  </si>
  <si>
    <t>고객 경험을 중요시하는 쿠팡에게 명품이라는 기대감이 큰 상품을 감당하기란 쉽지 않을 것이다.</t>
    <phoneticPr fontId="4" type="noConversion"/>
  </si>
  <si>
    <t>명품 플랫폼 트렌비가 25~49세 남녀 300명을 대상으로 한 설문 조사 결과에 따르면 오프라인 명품 구매자의 주된 요인으로는 '정가품 신뢰도'와 제품 실물 확인'이 가장 크다고 한다.</t>
    <phoneticPr fontId="4" type="noConversion"/>
  </si>
  <si>
    <t>명품 구매에서는 오프라인에서 직접 확인하는 구매 경험이 중요하기에 온라인 침투율이 낮은 것으로 해석된다.</t>
    <phoneticPr fontId="4" type="noConversion"/>
  </si>
  <si>
    <t>실제로 카테고리별 온라인과 오프라인별 구매 비중을 보면 명품 품목에 대해서만 온라인 비중이 현저히 낮다.</t>
    <phoneticPr fontId="4" type="noConversion"/>
  </si>
  <si>
    <t>이런 식으로 정가품 신뢰도 부분에서 끌고 올 수 없는 단단한 소비층이 있기에 오프라인 명품 시장은 견조하다고 볼 수 있다.</t>
    <phoneticPr fontId="4" type="noConversion"/>
  </si>
  <si>
    <t>따라서 아무리 쿠팡이 신뢰도가 높은 플랫폼이라 하더라도 오프라인 명품 시장의 파이를 뺏어오기는 힘들 것이다.</t>
    <phoneticPr fontId="4" type="noConversion"/>
  </si>
  <si>
    <t>또한 기존의 플랫폼들이 구축해 놓은 생태계를 비집고 들어가는데에는 많은 마케팅 비용이 들어갈 것이다.</t>
    <phoneticPr fontId="4" type="noConversion"/>
  </si>
  <si>
    <t>인수 비용이 적었다고는 하지만 쿠팡이 가져올 수 있는 명품 온라인 유통 시장의 규모를 생각할 때 큰 업사이드는 없을 것이다.</t>
    <phoneticPr fontId="4" type="noConversion"/>
  </si>
  <si>
    <t>밑의 사진에서 명품 구매 채널을 확인하면 대기업 쇼핑몰이나 명품 브랜드 공식 온라인 스토어도 있다.</t>
    <phoneticPr fontId="4" type="noConversion"/>
  </si>
  <si>
    <t>주가:21.34$</t>
    <phoneticPr fontId="4" type="noConversion"/>
  </si>
  <si>
    <t>시가총액: 38.5B</t>
    <phoneticPr fontId="4" type="noConversion"/>
  </si>
  <si>
    <t>1. 2023년 호실적 + 파페치 인수 기대감</t>
    <phoneticPr fontId="4" type="noConversion"/>
  </si>
  <si>
    <t>2. 1Q24 컨센 하회 + C커머스 진출에 따른 우려 확산</t>
    <phoneticPr fontId="4" type="noConversion"/>
  </si>
  <si>
    <t>3. 와우 멤버십 구독료 상승에 따른 수익 증대 효과 기대감</t>
    <phoneticPr fontId="4" type="noConversion"/>
  </si>
  <si>
    <t>4. 공정위의 제재 관련 우려 확산</t>
    <phoneticPr fontId="4" type="noConversion"/>
  </si>
  <si>
    <t>한국 시장에서의 경쟁자</t>
    <phoneticPr fontId="4" type="noConversion"/>
  </si>
  <si>
    <t>C커머스: 알리 익스프레스, 테무</t>
    <phoneticPr fontId="4" type="noConversion"/>
  </si>
  <si>
    <t>알리 익스프레스와 테무는 저가공세를 펼치며 한국 시장에서 이용자를 늘려왔다.</t>
    <phoneticPr fontId="4" type="noConversion"/>
  </si>
  <si>
    <t>2024년 초 기준 알리와 테무의 국내 mau는 2위와 4위에 위치할 정도로 그 이용자 수는 많이 늘어났다.</t>
    <phoneticPr fontId="4" type="noConversion"/>
  </si>
  <si>
    <t>하지만 실상을 보면 가격이 장점인 만큼 실제 1인당 거래액은 매우 적다.</t>
    <phoneticPr fontId="4" type="noConversion"/>
  </si>
  <si>
    <t>가격 하나만 보고 c커머스를 이용하니 부가가치가 높은 상품들을 구매하는 경우가 적고 식품 시장은 전혀 공략하지 못하기 때문이다.</t>
    <phoneticPr fontId="4" type="noConversion"/>
  </si>
  <si>
    <t>그래서 올해 1분기 기준 알리의 결제 추정액은 약 8000억원, 테무는 463억원 정도이다.</t>
    <phoneticPr fontId="4" type="noConversion"/>
  </si>
  <si>
    <t>쿠팡이 12조 7000억인 것과 비교하면 턱없이 작은 숫자이다.</t>
    <phoneticPr fontId="4" type="noConversion"/>
  </si>
  <si>
    <t>아직 쿠팡의 mau에 비하면 많이 밀리긴 하지만 신규 설치도 많고 성장세를 생각하면 쿠팡에게 위협적일 것만 같다.</t>
    <phoneticPr fontId="4" type="noConversion"/>
  </si>
  <si>
    <t>네이버 쇼핑</t>
    <phoneticPr fontId="4" type="noConversion"/>
  </si>
  <si>
    <t>네이버 쇼핑은 포탈 트래픽을 무기로 한 가격 비교, 네이버페이의 결제 편의성, 적립금과 내외부 콘텐츠 생태계 연동을 차별점으로 가지는 플랫폼이다.</t>
    <phoneticPr fontId="4" type="noConversion"/>
  </si>
  <si>
    <t>직매입을 하지는 않다가 2021년 물류 플랫폼 NFA(naver fulfillment alliance)를 오픈하였다.</t>
    <phoneticPr fontId="4" type="noConversion"/>
  </si>
  <si>
    <t>자체 물류 시스템이 없다는 것이 쿠팡에 비해 배송 경험에서의 차이를 불러 일으켜 약점이 되었기 때문이다.</t>
    <phoneticPr fontId="4" type="noConversion"/>
  </si>
  <si>
    <t>쿠팡과 동일한 로켓배송 시스템이 가능한 cj 대한통운과의 협력을 통해 물류 전략에서의 발빠른 대처를 보이고 있다.</t>
    <phoneticPr fontId="4" type="noConversion"/>
  </si>
  <si>
    <t>쿠팡의 성장에 맞서기 위해 네이버는 중소 상인을 NFA로 유입시키기보다는 이미 기반 물량과 상품을 확보한 브랜드 스토어 판매자를 유입시키는 전략과</t>
    <phoneticPr fontId="4" type="noConversion"/>
  </si>
  <si>
    <t>그 결과 등장한 것이 네이버의 '도착보장' 솔루션이다.</t>
    <phoneticPr fontId="4" type="noConversion"/>
  </si>
  <si>
    <t>네이버가 해당 상품의 배송 예정일을 보장하고 그 날짜에 택배가 도착하지 않으면 네이버페인트로 보상을 해주는 프로그램이다.</t>
    <phoneticPr fontId="4" type="noConversion"/>
  </si>
  <si>
    <t>쿠팡은 구매자의 사용 경험을 향상시켜 락인 효과를 노리는 것이 목표라면 네이버 쇼핑은 반대다.</t>
    <phoneticPr fontId="4" type="noConversion"/>
  </si>
  <si>
    <t>판매자가 손쉽게 스마트스토어를 제작하여 상품을 팔 수 있게 하여 판매자를 유치하는데 힘을 쓴다.</t>
    <phoneticPr fontId="4" type="noConversion"/>
  </si>
  <si>
    <t>판매자들은 자신의 상품을 노출시키기 위해 광고를 쓸 것이고 여기서 네이버 쇼핑의 매출이 올라간다.</t>
    <phoneticPr fontId="4" type="noConversion"/>
  </si>
  <si>
    <t>배송 경험이나 기타 콘텐츠 등을 고려하면 쿠팡의 락인효과가 무시할 수 없는 것은 사실이지만 거대 트래픽을 기반으로 한 광고도 무시할 수 없다.</t>
    <phoneticPr fontId="4" type="noConversion"/>
  </si>
  <si>
    <t>당장은 쿠팡이 압도적인 배송경험을 토대로 점유율 1위를 유지할 것이지만 네이버도 물류에 투자하고 있고 빠른 배송의 위력을 전국민이 아는 지금 쿠팡과 동등한 수준의 물류를 구축하는 것은 시간 문제이다.</t>
    <phoneticPr fontId="4" type="noConversion"/>
  </si>
  <si>
    <t>따라서 장기적인 관점에서 쿠팡이 한국 이커머스 시장의 파이를 충분히 가져갈 수 있을지에 대한 의문이 든다.</t>
    <phoneticPr fontId="4" type="noConversion"/>
  </si>
  <si>
    <t>SSG 닷컴, 지마켓</t>
    <phoneticPr fontId="4" type="noConversion"/>
  </si>
  <si>
    <t>SSG 닷컴은 신세계몰, 신세계백화점, 이마트몰 등 신세계그룹 산하 법인의 온라인 부문을 통합한 쇼핑몰 및 관련 사업을 운영하는 플랫폼이다.</t>
    <phoneticPr fontId="4" type="noConversion"/>
  </si>
  <si>
    <t>그리고 지마켓은 신세계그룹 계열사 중 지마켓(기업)(구.이베이코리아)가 운영하는 오픈마켓 사이트이다.</t>
    <phoneticPr fontId="4" type="noConversion"/>
  </si>
  <si>
    <t>둘 다 신세계 그룹의 하위 기업이기에 통합작업을 추진 중이고 지금은 이원화된 운영체제가 유지되고 있다.</t>
    <phoneticPr fontId="4" type="noConversion"/>
  </si>
  <si>
    <t>현재는 멤버십과 배송서비스 등 일부 서비스 영역에 대해서만 통합 작업이 이루어진 상태이다.</t>
    <phoneticPr fontId="4" type="noConversion"/>
  </si>
  <si>
    <t>하지만 SSG는 직매입 구조를 바탕으로 한 신선식품과 신세계 계열 백화점을 통한 프리미엄 플랫폼이고 G마켓은 중계수수료 기반의 최저가 오픈마켓 플랫폼이라는 점에서 통합이 쉽지는 않은 상황이다.</t>
    <phoneticPr fontId="4" type="noConversion"/>
  </si>
  <si>
    <t>SSG닷컴은 이마트의 매입 역량을 토대로 장보기 카테고리를 주력으로 밀고 있다.</t>
    <phoneticPr fontId="4" type="noConversion"/>
  </si>
  <si>
    <t>대형마트의 의무 휴업이 폐지되면 물류센터가 있는 수도권, 대도시 지역에서 원활한 새벽 배송이 가능해질 것이다.</t>
    <phoneticPr fontId="4" type="noConversion"/>
  </si>
  <si>
    <t>SSG닷컴과 마찬가지로 이마트의 매입 역량을 토대로 한 저렴한 가격이 특징이다.</t>
    <phoneticPr fontId="4" type="noConversion"/>
  </si>
  <si>
    <t>품목별로 어느 플랫폼이 가장 저렴한지는 다른데 인터넷 커뮤니티의 여러 댓글들과 유튜브 댓글들을 참고해보면 쿠팡이 쌀 때도 있는데 항상 쿠팡이 싼 것만은 아니라고 한다.</t>
    <phoneticPr fontId="4" type="noConversion"/>
  </si>
  <si>
    <t>위메프</t>
    <phoneticPr fontId="4" type="noConversion"/>
  </si>
  <si>
    <t>오후 10시까지 주문 시 전국 익일 도착(도착률 95.7%), 서울 지역에 한해 오전 10시 이전 주문 시 당일 도착 배송(89.6%)를 해준다.</t>
    <phoneticPr fontId="4" type="noConversion"/>
  </si>
  <si>
    <t>롯데온</t>
    <phoneticPr fontId="4" type="noConversion"/>
  </si>
  <si>
    <t>롯데쇼핑 e커머스 사업부에서 운영하는 온라인몰이다.</t>
    <phoneticPr fontId="4" type="noConversion"/>
  </si>
  <si>
    <t>가공식품, 생활용품 등 상온상품을 구매하면 전국 어디든지 다음 날 모든 상품을 한 번에 택배로 받아볼 수 있는 서비스 '내일 on다'를 운영 중이다.</t>
    <phoneticPr fontId="4" type="noConversion"/>
  </si>
  <si>
    <t>쿠팡의 로켓 프레시처럼 신선식품에 집중하며 수도권을 중심으로 '쓱배송' 및 '새벽배송'을 운영 중이다.</t>
    <phoneticPr fontId="4" type="noConversion"/>
  </si>
  <si>
    <t>G마켓의 경우 식품과 생활용품에 대해서 '당일배송' 서비스를 제공하고 있다.</t>
    <phoneticPr fontId="4" type="noConversion"/>
  </si>
  <si>
    <t>직매입 '원더배송' 서비스를 제공해 CJ 대한통운을 통한 빠른 배송 서비스를 제공한다.</t>
    <phoneticPr fontId="4" type="noConversion"/>
  </si>
  <si>
    <t>결론</t>
    <phoneticPr fontId="4" type="noConversion"/>
  </si>
  <si>
    <t>알리, 테무로 대표되는 c커머스의 진출은 실질 거래액이 미미하기에 쿠팡에게 큰 위협이 되지 않는다.</t>
    <phoneticPr fontId="4" type="noConversion"/>
  </si>
  <si>
    <t>하지만 쿠팡 이외의 플랫폼들도 빠른 배송의 장점을 체감해 물류에 많은 투자를 하고 있으며 수도권에 한해 빠른 배송을 제공 중이다.</t>
    <phoneticPr fontId="4" type="noConversion"/>
  </si>
  <si>
    <t>쿠팡의 발빠른 물류 시스템 구축으로 대기업들 사이에서 치고 올라온 것은 사실이지만 이제는 대기업들도 대처를 하고 있다.</t>
    <phoneticPr fontId="4" type="noConversion"/>
  </si>
  <si>
    <t>따라서 쿠팡이 한국 이커머스 시장에서 더 많은 파이를 가져오기에는 저항이 거셀 것이다.</t>
    <phoneticPr fontId="4" type="noConversion"/>
  </si>
  <si>
    <t>금리가 인하되어 저물가 시대가 오면 다시 경쟁은 심해질 것이고 네이버, 이마트, 롯데 등 대기업의 자본은 결코 무시할 수 없다.</t>
    <phoneticPr fontId="4" type="noConversion"/>
  </si>
  <si>
    <t>대기업들의 다양한 전략들이 현재 점유율에 반영되어 있다고 생각하고 쿠팡이 락인 효과를 더 강하게 만들지 못하면 장기적으로 오히려 점유율이 하락할 수도 있다고 생각한다.</t>
    <phoneticPr fontId="4" type="noConversion"/>
  </si>
  <si>
    <t>쿠팡 플레이</t>
    <phoneticPr fontId="4" type="noConversion"/>
  </si>
  <si>
    <t>2024년 쿠팡플레이는 국내 타 ott들을 제치고 mau 2위에 등극했다.</t>
    <phoneticPr fontId="4" type="noConversion"/>
  </si>
  <si>
    <t>초기 쿠팡플레이는 오리지널 콘텐츠가 없다는 비판을 받았는데 snl, 스포츠 중계 등 오리지널 콘텐츠를 갖추며 점점 mau가 늘어갔다.</t>
    <phoneticPr fontId="4" type="noConversion"/>
  </si>
  <si>
    <t>쿠팡플레이는 별도의 수익 모델은 존재하지 않고 로켓와우 회원 멤버십 유지 및 가입을 위한 미끼 상품의 역할을 하고 있다.</t>
    <phoneticPr fontId="4" type="noConversion"/>
  </si>
  <si>
    <t>아마존의 아마존 프라임 멤버십의 ott 서비스를 정확히 벤치마킹한 서비스이다.</t>
    <phoneticPr fontId="4" type="noConversion"/>
  </si>
  <si>
    <t>하지만 인과 관계가 반대라고 생각한다.</t>
    <phoneticPr fontId="4" type="noConversion"/>
  </si>
  <si>
    <t>아마존처럼 쿠팡도 멤버십 구독의 락인 효과를 잘 하고 있다고도 볼 수도 있다.</t>
    <phoneticPr fontId="4" type="noConversion"/>
  </si>
  <si>
    <t>블로그나 유튜브, 커뮤니티를 보면 쿠팡플레이를 선택하는 이유 대부분이 가격이다.</t>
    <phoneticPr fontId="4" type="noConversion"/>
  </si>
  <si>
    <t>어차피 로켓와우 쓸건데 쿠팡플레이가 딸려오는 개념으로 보는 사람들이 많다.</t>
    <phoneticPr fontId="4" type="noConversion"/>
  </si>
  <si>
    <t>다시 말해 쿠팡플레이가 별개의 상품이었다면 보지 않았을 사람들이 많다는 뜻이다.</t>
    <phoneticPr fontId="4" type="noConversion"/>
  </si>
  <si>
    <t>쿠팡플레이는 오리지널 콘텐츠가 정말 빈약하다.</t>
    <phoneticPr fontId="4" type="noConversion"/>
  </si>
  <si>
    <t>넷플릭스나 티빙이 오리지널 콘텐츠를 많이 보유하고 있는 것과 비교하면 많이 모자라다.</t>
    <phoneticPr fontId="4" type="noConversion"/>
  </si>
  <si>
    <t>대중의 여론에 따르면 snl이나 스포츠 중계는 확실한 강점인데 이외의 컨텐츠는 타 ott와 비교해서 차별점이 없다고 한다.</t>
    <phoneticPr fontId="4" type="noConversion"/>
  </si>
  <si>
    <t>일반적인 영화나 드라마는 어차피 다 풀릴거고 오리지널 콘텐츠가 중요한데 쿠팡은 큰 투자를 못하는 상황이다.</t>
    <phoneticPr fontId="4" type="noConversion"/>
  </si>
  <si>
    <t>다른 사업분야에도 투자할 곳이 많기 때문이다.</t>
    <phoneticPr fontId="4" type="noConversion"/>
  </si>
  <si>
    <t>만약 쿠팡플레이가 별도의 ott였다면 지금과 같은 mau를 보이기 쉽지 않을 것이다.</t>
    <phoneticPr fontId="4" type="noConversion"/>
  </si>
  <si>
    <t>쿠팡플레이의 높은 mau가 로켓와우 멤버십의 락인 효과를 만들었다기보다 로켓와우 멤버십의 많은 유저 중 일부가 딸려있는 쿠팡플레이를 쓰는 중이라고 보는게 맞다.</t>
    <phoneticPr fontId="4" type="noConversion"/>
  </si>
  <si>
    <t>해외 진출</t>
    <phoneticPr fontId="4" type="noConversion"/>
  </si>
  <si>
    <t>2023년 기준 한국에서의 이커머스 침투율은 30% 정도이다.</t>
    <phoneticPr fontId="4" type="noConversion"/>
  </si>
  <si>
    <t>일본이나 미국이 10% 중반대의 침투율을 보이는 것에 비하면 월등히 높은 수치이다.</t>
    <phoneticPr fontId="4" type="noConversion"/>
  </si>
  <si>
    <t>공정위의 제재</t>
    <phoneticPr fontId="4" type="noConversion"/>
  </si>
  <si>
    <t>2024년 6월 13일 공정거래위원회는 "쿠팡의 검색순위("쿠팡랭킹") 조작 등을 통한 소비자 기만행위 엄중 제재"라는 제목의 보도자료를 냈다.</t>
    <phoneticPr fontId="4" type="noConversion"/>
  </si>
  <si>
    <t>공정위의 논점은 PB 상품의 랭킹 조작, 임직원의 구매 후기 조작 2가지이다.</t>
    <phoneticPr fontId="4" type="noConversion"/>
  </si>
  <si>
    <t>쿠팡 랭킹순은 단순히 가격이 낮은 순서로 나열한 것이 아닌 고객을 만족시킬만한 종합적인 지표들을 참고하여 제공한다고 쿠팡 앱 내에서 설명한다.</t>
    <phoneticPr fontId="4" type="noConversion"/>
  </si>
  <si>
    <t>고객 우선주의를 가지고 있는 쿠팡에게 이러한 행위는 어찌보면 당연한 것이다.</t>
    <phoneticPr fontId="4" type="noConversion"/>
  </si>
  <si>
    <t>하지만 공정위의 조사 결과에 따르면 랭킹 결정 알고리즘을 무시하고 PB상품들을 1,2위에 배치했다고 한다.</t>
    <phoneticPr fontId="4" type="noConversion"/>
  </si>
  <si>
    <t>검색 순위가 높을수록 평균 노출수와 클릭수가 기하급수적으로 늘어나 판매량이 매우 늘어난다.</t>
    <phoneticPr fontId="4" type="noConversion"/>
  </si>
  <si>
    <t>쿠팡 또한 이러한 사실을 잘 인지하고 있었음에도 불구하고 PB상품의 순위를 인위적으로 조작하여 부당 이득을 취한 것이다.</t>
    <phoneticPr fontId="4" type="noConversion"/>
  </si>
  <si>
    <t>실제로 쿠팡이 PB 상품들에 대해 프로모션을 적용해 알고리즘을 조작한 결과 적용 전에 100위권 밖이던 순위가 단숨에 최상위권의 순위로 올라갔다.</t>
    <phoneticPr fontId="4" type="noConversion"/>
  </si>
  <si>
    <t>하지만 쿠팡은 이러한 정보를 소비자에게 알리지 않았기에 소비자 기만 행위에 해당하며 부당이득을 취했다는 것이 공정위의 설명이다.</t>
    <phoneticPr fontId="4" type="noConversion"/>
  </si>
  <si>
    <t>심지어 쿠팡은 이러한 행위가 위법임을 인지하고 있었다.</t>
    <phoneticPr fontId="4" type="noConversion"/>
  </si>
  <si>
    <t>쿠팡의 내부자료에 그러한 근거가 나온다.</t>
    <phoneticPr fontId="4" type="noConversion"/>
  </si>
  <si>
    <t>임직원의 구매 후기 조작도 PB 상품과 관련된 것이다.</t>
    <phoneticPr fontId="4" type="noConversion"/>
  </si>
  <si>
    <t>2019년에는 PB 상품들에 대한 인지도가 낮았고 쿠팡이 이를 인위적으로 끌어올리기 위해 임직원들에게 후기 조작을 맡겼다는 것이다.</t>
    <phoneticPr fontId="4" type="noConversion"/>
  </si>
  <si>
    <t>쿠팡은 기존에 일반 소비자로 구성된 '쿠팡체험단'을 통해 구매후기를 수집하려 했으나 PB상품이 소비자들에게 인지도가 없어 '쿠팡체험단'을 통한 구매후기 수집이 어려웠다.</t>
    <phoneticPr fontId="4" type="noConversion"/>
  </si>
  <si>
    <t>그래서 임직원으로 하여금 PB상품에 긍정적 구매후기를 달고 높은 별점을 부여하는 방식으로 후기를 조작했다는게 공정위의 설명이다.</t>
    <phoneticPr fontId="4" type="noConversion"/>
  </si>
  <si>
    <t>이 행위는 크게 2가지 관점에서 문제가 된다.</t>
    <phoneticPr fontId="4" type="noConversion"/>
  </si>
  <si>
    <t>첫째로 리뷰는 쿠팡 랭킹을 결정하는 요소 중 하나로 알고리즘 조작으로 이어진다.</t>
    <phoneticPr fontId="4" type="noConversion"/>
  </si>
  <si>
    <t>둘째로 부정적인 구매후기를 작성하지 않도록 매뉴얼을 정해 임직원들에게 준수하도록 요구하고 지속적으로 관리했다는 점이다.</t>
    <phoneticPr fontId="4" type="noConversion"/>
  </si>
  <si>
    <t>그리고 쿠팡은 이러한 행위가 법적 이슈가 될 수 있다는 점을 인지하고 있었다.</t>
    <phoneticPr fontId="4" type="noConversion"/>
  </si>
  <si>
    <t>이 표를 보면 임직원들에게 자세한 리뷰를 요구하며 임직원인 것을 티내지 말것을 요구했다고 확인할 수 있다.</t>
    <phoneticPr fontId="4" type="noConversion"/>
  </si>
  <si>
    <t>이에 따라 위법 행위가 발생한 2019년 2월부터 2023년 7월까지 쿠팡 매출액을 기반으로 1400억원의 과징금을 부과하기로 결정한 것이다.</t>
    <phoneticPr fontId="4" type="noConversion"/>
  </si>
  <si>
    <t>이에 대한 법적 근거는 표시광고법 제9조 1항의 '과징금은 관련매출액의 2%를 초과하지 아니하는 범위 안에서 부과할 수 있으며, 매출액이 없거나 산정이 곤란한 경우에는 5억 원의 범위 안에서 부과' 이다.</t>
    <phoneticPr fontId="4" type="noConversion"/>
  </si>
  <si>
    <t>다시 말해 공정위는 위 2가지 행위로 부당하게 발생한 매출액이 7조 정도라고 생각한 것이다.</t>
    <phoneticPr fontId="4" type="noConversion"/>
  </si>
  <si>
    <t>쿠팡의 입장</t>
    <phoneticPr fontId="4" type="noConversion"/>
  </si>
  <si>
    <t>쿠팡은 이와 관련하여 2가지 입장문을 자사 한국 홈페이지에 게시하였다.</t>
    <phoneticPr fontId="4" type="noConversion"/>
  </si>
  <si>
    <t>첫번째 입장문은 알고리즘 조작 관련 내용이다. 입장문이 길지 않으니 원문을 그대로 첨부하겠다.</t>
    <phoneticPr fontId="4" type="noConversion"/>
  </si>
  <si>
    <t>쿠팡은 다른 오픈마켓과 달리 매년 수십조원을 들여 로켓배송 상품을 직접 구매하여 빠르게 배송하고 무료 반품까지 보장해 왔습니다.</t>
  </si>
  <si>
    <t>고객들은 이러한 차별화된 로켓배송 서비스를 이용하기 위해 쿠팡을 찾고, 쿠팡이 고객들에게 로켓배송 상품을 추천하는 것 역시 당연시 해왔습니다.</t>
  </si>
  <si>
    <t>로켓배송 상품을 자유롭게 추천하고 판매할수 없다면 모든 재고를 부담하는 쿠팡으로서는 더 이상 지금과 같은 로켓배송 서비스를 유지하기 어렵고 결국 소비자들의 막대한 불편과 피해로 이어질 수 밖에 없습니다.</t>
    <phoneticPr fontId="4" type="noConversion"/>
  </si>
  <si>
    <t>만약 공정위가 이러한 상품 추천 행위를 모두 금지한다면 우리나라에서 로켓배송을 포함한 모든 직매입 서비스는 어려워질 것입니다.</t>
    <phoneticPr fontId="4" type="noConversion"/>
  </si>
  <si>
    <t>그리고 쿠팡이 약속한 전국민 100% 무료 배송을 위한 3조원 물류투자와 로켓배송 상품 구매를 위한 22조원 투자 역시 중단될 수도 있습니다.</t>
    <phoneticPr fontId="4" type="noConversion"/>
  </si>
  <si>
    <t>전세계 유례없이 ‘상품진열’을 문제삼아 지난해 국내 500대 기업 과징금 총액의 절반을 훌쩍 넘는 과도한 과징금과 형사고발까지 결정한 공정위의 형평을 잃은 조치에 대해 유감을 표하며, 행정소송을 통해 법원에서 부당함을 적극 소명할 것입니다.</t>
  </si>
  <si>
    <t>요약하자면 상품 추천 행위에 대한 제재가 직매입 방식의 사업을 영위하는 쿠팡에게 큰 부담이 될 것이며 따라서 로켓배송 서비스를 계속하기 힘들다는 내용이다.</t>
    <phoneticPr fontId="4" type="noConversion"/>
  </si>
  <si>
    <t>두번째 입장문은 입직원의 후기 조작 관련 내용이다.</t>
    <phoneticPr fontId="4" type="noConversion"/>
  </si>
  <si>
    <t>https://news.coupang.com/archives/43850/</t>
    <phoneticPr fontId="4" type="noConversion"/>
  </si>
  <si>
    <t>위 링크에서 원문을 확인할 수 있고 요약하자면 임직원들에게 구매후기 작성을 시킨건 사실이지만 긍정적 후기를 강요한 적은 없으며 임직원이라는 사실을 고지했다는 것이다.</t>
    <phoneticPr fontId="4" type="noConversion"/>
  </si>
  <si>
    <t xml:space="preserve"> '나'의 입장</t>
    <phoneticPr fontId="4" type="noConversion"/>
  </si>
  <si>
    <t>공정위의 입장</t>
    <phoneticPr fontId="4" type="noConversion"/>
  </si>
  <si>
    <t>이번 공정위의 제재가 앞으로의 주가나 수익성에 대해 어떠한 영향을 미칠지 예상하여 보자.</t>
    <phoneticPr fontId="4" type="noConversion"/>
  </si>
  <si>
    <t>결론부터 말하자면 쿠팡의 수익성에 부정적 영향을 미칠 것 같고 그로 인해 주가가 부진할 것 같다.</t>
    <phoneticPr fontId="4" type="noConversion"/>
  </si>
  <si>
    <t>공정위가 제기한 2가지 논점 중 두번째 논점인 임직원의 후기 조작은 소비자 기만 행위가 성립하지 않을수도 있다고 생각한다.</t>
    <phoneticPr fontId="4" type="noConversion"/>
  </si>
  <si>
    <t>원래 운영하던 쿠팡체험단의 연장으로 임직원들에게 후기를 달라고 요청한 것이고 쿠팡이 홈페이지에 게시한 자료에 따르면 긍정적 후기를 강요하지 않은 정황이 파악되기 때문이다.</t>
    <phoneticPr fontId="4" type="noConversion"/>
  </si>
  <si>
    <t>다만 내부 문건에서 후기 작성과 관련한 매뉴얼이 있었다는 점과 인지도가 없는 상품들에 강제적으로 리뷰를 달게 해 알고리즘상 추천을 받게 만든 것은 논란의 여지가 있을 것 같다.</t>
    <phoneticPr fontId="4" type="noConversion"/>
  </si>
  <si>
    <t>결국 핵심이 되는 것은 PB상품과 직매입 상품의 랭킹 조작이다.</t>
    <phoneticPr fontId="4" type="noConversion"/>
  </si>
  <si>
    <t>쿠팡도 법적 문제가 될 수 있다는 점을 알고 있었고 실제로 내부문건에 증거가 남았다는 점에서 불법 행위 자체는 사실이다.</t>
    <phoneticPr fontId="4" type="noConversion"/>
  </si>
  <si>
    <t>또한 쿠팡의 입장문에서 랭킹 조작에 대한 반박보다는 로켓배송 시스템의 지속에 대한 언급이 주가 되었고 이후 보도에서 업계 관행인데 우리한테만 왜 그러냐는 스탠스를 취했기에 불법 행위를 시인한 셈이다.</t>
    <phoneticPr fontId="4" type="noConversion"/>
  </si>
  <si>
    <t>쿠팡의 랭킹 조작과 관련한 공정위의 제재로 수익성이 악화된다고 생각하는 것은 크게 3가지 이유이다.</t>
    <phoneticPr fontId="4" type="noConversion"/>
  </si>
  <si>
    <t>1. 쿠팡에 대한 신뢰도 하락</t>
    <phoneticPr fontId="4" type="noConversion"/>
  </si>
  <si>
    <t>3. 큰 규모의 과징금</t>
    <phoneticPr fontId="4" type="noConversion"/>
  </si>
  <si>
    <t>쿠팡은 고객 우선주의를 내세우며 고객 경험을 향상 시켜 더 많은 고객을 유치해 규모의 경제를 실현하는 아마존의 전략을 그대로 차용했다.</t>
    <phoneticPr fontId="4" type="noConversion"/>
  </si>
  <si>
    <t>쿠팡랭킹순도 고객의 만족도를 높일 수 있는 여러 요소들을 고려하여 객관적으로 선정한다고 하였고 이는 쿠팡의 고객 우선주의에 상응한다.</t>
    <phoneticPr fontId="4" type="noConversion"/>
  </si>
  <si>
    <t>하지만 쿠팡의 랭킹 조작 행위가 사실로 판명되고 고객 우선주의에 반하는 행동을 했다는 것이 널리 퍼지면 쿠팡이 가지고 있던 이미지에 큰 타격을 줄 것이다.</t>
    <phoneticPr fontId="4" type="noConversion"/>
  </si>
  <si>
    <t>결국 신뢰를 기반으로 한 사업의 근간이 흔들리게 되는 것이다.</t>
    <phoneticPr fontId="4" type="noConversion"/>
  </si>
  <si>
    <t>쿠팡의 입장문도 문제가 된다.</t>
    <phoneticPr fontId="4" type="noConversion"/>
  </si>
  <si>
    <t>첫번째 입장문에서 로켓배송을 못하게 될 수도 있다는 것은 솔직히 생떼로 보인다.</t>
    <phoneticPr fontId="4" type="noConversion"/>
  </si>
  <si>
    <t>만약 PB상품의 랭킹을 강제적으로 올려야만 수익성이 개선되는 BM이라면 투자의 매력도가 더더더더 떨어지는 것이다.</t>
    <phoneticPr fontId="4" type="noConversion"/>
  </si>
  <si>
    <t>PB 상품이 아니어도 어느 정도의 매출을 올릴 수 있을거고 로켓배송 상품들에 대해 배송의 편안함을 이유로 충분히 높은 순위를 줄 수 있을 것이다.</t>
    <phoneticPr fontId="4" type="noConversion"/>
  </si>
  <si>
    <t>더 긴 시간이 걸리더라도 충분히 순이익을 낼 수 있을 것인데 로켓 배송을 더 이상 하기 힘들다는 것은 순억지이다.</t>
    <phoneticPr fontId="4" type="noConversion"/>
  </si>
  <si>
    <t>심지어 상품 추천 행위 그 자체를 문제삼은 것도 아닌데 해명의 핀트도 어긋난다.</t>
    <phoneticPr fontId="4" type="noConversion"/>
  </si>
  <si>
    <t>이로 인해 여론은 쿠팡이 한국 시장을 볼모로 잡는 협박범의 이미지가 되었고 고객 이탈이 있을 것으로 보인다.</t>
    <phoneticPr fontId="4" type="noConversion"/>
  </si>
  <si>
    <t>당장의 고객 이탈은 미미하더라도 한 번 훼손된 신뢰도는 회복하는데 시간이 걸릴 것이고 오랜 시간 잠재 고객들이 와우 회원을 사용할지 고민할 때 영향을 줄 것이다.</t>
    <phoneticPr fontId="4" type="noConversion"/>
  </si>
  <si>
    <t>쿠팡은 이번 제재로 인해 당분간 PB상품에 대해 프로모션을 진행할 때 상당히 조심스럽게 될 것이다.</t>
    <phoneticPr fontId="4" type="noConversion"/>
  </si>
  <si>
    <t>이는 결국 파페치 인수의 효과를 제대로 보기 힘들다는 뜻이다.</t>
    <phoneticPr fontId="4" type="noConversion"/>
  </si>
  <si>
    <t>2. PB 상품 위주의 매출 성장이 어려워짐</t>
    <phoneticPr fontId="4" type="noConversion"/>
  </si>
  <si>
    <t>현재 쿠팡의 이커머스 부문 수익성을 개선하기 위해서는 1.고객수를 늘리거나 2. 객단가를 높이거나 3. 비용을 절감해야 한다.</t>
    <phoneticPr fontId="4" type="noConversion"/>
  </si>
  <si>
    <t>신뢰도 하락과 다른 대기업의 적극적인 투자로 고객수를 늘리는 것에는 저항이 클 것이다.</t>
    <phoneticPr fontId="4" type="noConversion"/>
  </si>
  <si>
    <t>현재 한달 평균 객단가는 13~4만원 수준으로 현재의 품목들로는 충분히 높아 더 올리기 쉽지는 않다.</t>
    <phoneticPr fontId="4" type="noConversion"/>
  </si>
  <si>
    <t>결국 고부가 가치의 품목을 많이 취급하여 객단가를 높이거나 PB 상품의 비중을 높여 비용을 절감해야 한다.</t>
    <phoneticPr fontId="4" type="noConversion"/>
  </si>
  <si>
    <t>이를 적용한 것이 파페치 인수 전략이었는데 시작부터 잡음이 있으니 앞으로 쿠팡의 이커머스 부문 수익성 개선 자체가 의심스러워질 수 밖에 없다.</t>
    <phoneticPr fontId="4" type="noConversion"/>
  </si>
  <si>
    <t>공정위가 쿠팡의 소비자 기만 행위에 대해 잠정적으로 내린 과징금은 1400억원이다.</t>
    <phoneticPr fontId="4" type="noConversion"/>
  </si>
  <si>
    <t>약 5년간의 부당 행위에 대한 2%이니 그렇게 말이 되지 않는 금액은 아니다.</t>
    <phoneticPr fontId="4" type="noConversion"/>
  </si>
  <si>
    <t>하지만 1400억은 쿠팡의 2023년 영업이익의 23%에 해당하는 금액이다.</t>
    <phoneticPr fontId="4" type="noConversion"/>
  </si>
  <si>
    <t>그리고 쿠팡이 파페치, 대만 진출 등 투자처가 많은 것을 생각하면 귀중한 현금이 과징금으로 나가는 것은 극심한 손해이다.</t>
    <phoneticPr fontId="4" type="noConversion"/>
  </si>
  <si>
    <t>더군다나 올해 1분기에 파페치 인수로 인해 영업이익을 많이 까먹었는데 현금이 추가적으로 나가게 된다면 재무 구조가 나빠질 수도 있다.</t>
    <phoneticPr fontId="4" type="noConversion"/>
  </si>
  <si>
    <t>대만 진출</t>
    <phoneticPr fontId="4" type="noConversion"/>
  </si>
  <si>
    <t/>
  </si>
  <si>
    <t>쿠팡은 2023년 12월 대만에 2번째 물류센터까지 지으며 성공적으로 입지를 다지고 있다.</t>
    <phoneticPr fontId="4" type="noConversion"/>
  </si>
  <si>
    <t>한국에서 쌓인 사업 노하우가 있기에 한국보다 성장 속도가 더 빠른 것은 당연하다.</t>
    <phoneticPr fontId="4" type="noConversion"/>
  </si>
  <si>
    <t>쿠팡이 대만 내에서 성공적인 경영을 하고 있다는 지표는 다운로드 수와 mau이다.</t>
    <phoneticPr fontId="4" type="noConversion"/>
  </si>
  <si>
    <t>mau는 꾸준히 우상향하고 있고 앱스토어 내 순위도 지속적으로 최상위권을 유지하고 있다.</t>
    <phoneticPr fontId="4" type="noConversion"/>
  </si>
  <si>
    <t>대만 고객들은 로켓직구를 통해 한국에서 판매 중인 수백만가지 로켓 배송 상품 대부분을 손쉽게 구할 수 있다.</t>
    <phoneticPr fontId="4" type="noConversion"/>
  </si>
  <si>
    <t>이를 통해 한국 중소기업 판매자들에게는 더 많은 잠재 고객을, 대만 소비자들에게는 다양한 제품 선택의 기회를 제공할 수 있게 된다.</t>
    <phoneticPr fontId="4" type="noConversion"/>
  </si>
  <si>
    <t>중소기업 판매자들 대신 통관, 세금 문제, 현지 라스트마일을 모두 감당해주기에 잠재 고객이 늘어나게 되는 것이다</t>
    <phoneticPr fontId="4" type="noConversion"/>
  </si>
  <si>
    <t>컨콜에 따르면 초기 한국에서의 성장세보다 더욱 가파른 성장세를 대만에서 확인할 수 있다고 한다.</t>
    <phoneticPr fontId="4" type="noConversion"/>
  </si>
  <si>
    <t>대만 소비자 입장에서도 이틀만에 해외 배송을 보장해주므로 인기가 많다.</t>
    <phoneticPr fontId="4" type="noConversion"/>
  </si>
  <si>
    <t>대만 온라인쇼핑 시장 내 주요 주자는 모모, 쇼피, 피씨홈, 야후가 있다.</t>
    <phoneticPr fontId="4" type="noConversion"/>
  </si>
  <si>
    <t>모모와 쇼피는 10% 초반대의 점유율, 피씨홈과 야후는 각각 8% 대의 점유율을 보이고 있다.</t>
    <phoneticPr fontId="4" type="noConversion"/>
  </si>
  <si>
    <t>또한 우리나라와 같은 로켓배송 서비스도 테스트 중이라고는 한다.</t>
    <phoneticPr fontId="4" type="noConversion"/>
  </si>
  <si>
    <t>1Q23</t>
    <phoneticPr fontId="4" type="noConversion"/>
  </si>
  <si>
    <t>2Q23</t>
    <phoneticPr fontId="4" type="noConversion"/>
  </si>
  <si>
    <t>3Q23</t>
    <phoneticPr fontId="4" type="noConversion"/>
  </si>
  <si>
    <t>4Q23</t>
    <phoneticPr fontId="4" type="noConversion"/>
  </si>
  <si>
    <t>1Q24</t>
    <phoneticPr fontId="4" type="noConversion"/>
  </si>
  <si>
    <t>Net revenues</t>
    <phoneticPr fontId="4" type="noConversion"/>
  </si>
  <si>
    <t>Product Commerce</t>
    <phoneticPr fontId="4" type="noConversion"/>
  </si>
  <si>
    <t>Developing Offerings</t>
    <phoneticPr fontId="4" type="noConversion"/>
  </si>
  <si>
    <t>(in million $)</t>
    <phoneticPr fontId="4" type="noConversion"/>
  </si>
  <si>
    <t>쿠팡은 PC와 DO로 나누어 매출액을 공시 해주기도 한다.</t>
    <phoneticPr fontId="4" type="noConversion"/>
  </si>
  <si>
    <t>product commerce는 한국에서 이커머스 사업과 관련된 수수료, 수익, 와우 멤버십 구독료가 포함된다.</t>
    <phoneticPr fontId="4" type="noConversion"/>
  </si>
  <si>
    <t>developing offerings에는 쿠팡이츠의 식당 수수료, 쿠팡플레이, 대만에서의 매출이 포함된다.</t>
    <phoneticPr fontId="4" type="noConversion"/>
  </si>
  <si>
    <t>2023년도 4분기 컨콜에 따르면 대만에서의 매출은 2개 분기 동안 2배 이상 상승했다고 한다.</t>
    <phoneticPr fontId="4" type="noConversion"/>
  </si>
  <si>
    <t>2023년도의 4분기 DO 매출액에서 2분기 DO 매출액을 빼면 115M$인데 이 상승분이 모두 대만 매출 상승분이라고 가정하자.</t>
    <phoneticPr fontId="4" type="noConversion"/>
  </si>
  <si>
    <t>그럼 대만에서의 2분기에 대만에서의 매출액이 115M$가 나왔다는 뜻이다.</t>
    <phoneticPr fontId="4" type="noConversion"/>
  </si>
  <si>
    <t>243행의 수정된 매출액에 따르면 4Q23의 실질 매출액은 약 4336M$이다.</t>
    <phoneticPr fontId="4" type="noConversion"/>
  </si>
  <si>
    <t>윗 문단의 가정에 따르면 4Q23의 대만 매출액은 115M$ * 2 = 230M$이고 이는 실질 매출액의 5% 밖에 되지 않는다.</t>
    <phoneticPr fontId="4" type="noConversion"/>
  </si>
  <si>
    <t>실제로 DO 매출 상승분에는 쿠팡이츠의 성장도 포함될 것이므로 대만 시장 매출액은 쿠팡 전체 수익에 5% 미만의 영향을 줄 것이다.</t>
    <phoneticPr fontId="4" type="noConversion"/>
  </si>
  <si>
    <t>쿠팡이 대만에서 성공적으로 사업을 정착시키고 있는 것은 사실이지만 그래도 전체 수익구조에 영향을 주기에는 아직 많이 부족하다는 뜻이다.</t>
    <phoneticPr fontId="4" type="noConversion"/>
  </si>
  <si>
    <t>업사이드 또한 미미하다.</t>
    <phoneticPr fontId="4" type="noConversion"/>
  </si>
  <si>
    <t>대만의 2025년 이커머스 시장 거래액은 약 37조 6천억으로 전망된다.</t>
    <phoneticPr fontId="4" type="noConversion"/>
  </si>
  <si>
    <t>대한민국의 2023년 이커머스 시장 거래액은 227조로 대만의 6배다.</t>
    <phoneticPr fontId="4" type="noConversion"/>
  </si>
  <si>
    <t>한국에서 점유율이 현재 30% 정도이니 68조 정도의 거래액이 나오는 셈이다.</t>
    <phoneticPr fontId="4" type="noConversion"/>
  </si>
  <si>
    <t>정확한 데이터를 기반으로 한 계산이 아니니 오차는 있겠지만 그걸 감안하더라도 대만 시장에서 먹을 파이가 한국에 비하면 매우 적은것은 확실하다.</t>
    <phoneticPr fontId="4" type="noConversion"/>
  </si>
  <si>
    <t>결국 어느 정도 이익을 가져다 주어도 들어가는 비용을 생각했을 때 드라마틱한 수익성 개선은 기대하기 힘들다고 생각한다.</t>
    <phoneticPr fontId="4" type="noConversion"/>
  </si>
  <si>
    <t>심지어 기존의 업체 모모, 쇼피, 피씨홈, 야후가 점유율 40% 정도를 가지고 있으니 먹을 수 있는 파이는 약 22.5조이다.</t>
    <phoneticPr fontId="4" type="noConversion"/>
  </si>
  <si>
    <t>주요 업체 중 가장 점유율이 적은 피씨홈과 야휴가 점유율 8% 정도니 어마어마한 급성장을 하여 5% 점유율을 가져간다 쳐도 1조 1천억 정도의 거래액이다.</t>
    <phoneticPr fontId="4" type="noConversion"/>
  </si>
  <si>
    <t>일본에서의 실패</t>
    <phoneticPr fontId="4" type="noConversion"/>
  </si>
  <si>
    <t>쿠팡은 2021년 6월 일본 시장을 진출했다가 2년만에 철수하였다.</t>
    <phoneticPr fontId="4" type="noConversion"/>
  </si>
  <si>
    <t>일본에서는 흔히 익숙한 로켓배송 형태가 아닌 퀵커머스의 형태로 진출을 하였다.</t>
    <phoneticPr fontId="4" type="noConversion"/>
  </si>
  <si>
    <t>퀵커머스란 배민의 B마트처럼 당일 빠른 시간 내로 배달을 완료하는 형태의 비즈니스이다.</t>
    <phoneticPr fontId="4" type="noConversion"/>
  </si>
  <si>
    <t>일본은 이커머스 침투율이 약 3%밖에 되지 않고 아마존과 라쿠텐이 점유율을 꽉 잡고 있다.</t>
    <phoneticPr fontId="4" type="noConversion"/>
  </si>
  <si>
    <t>2020년 기준 아마존 재팬이 ms 25.7%, 라쿠텐이 12.6%로 남아있는 작은 파이를 먹기 위해 로켓배송 사업을 시작하기란 비용이 부담됐을 것이다.</t>
    <phoneticPr fontId="4" type="noConversion"/>
  </si>
  <si>
    <t>이에 더해 아마존이 이미 로켓배송과 비슷한 서비스를 제공하고 있기에 후발 주자인 쿠팡이 로켓배송을 런칭한다 해도 의미가 없었을 것이다.</t>
    <phoneticPr fontId="4" type="noConversion"/>
  </si>
  <si>
    <t>심지어 일본은 고령화 인구가 많아 오프라인 매장이 많고 온라인 쇼핑 침투율도 적기에 퀵커머스의 수익성이 안 나왔을 것이다.</t>
    <phoneticPr fontId="4" type="noConversion"/>
  </si>
  <si>
    <t>로켓배송을 런칭하는 경우라도 수익성이 안 나오기는 마찬가지였을 것이다.</t>
    <phoneticPr fontId="4" type="noConversion"/>
  </si>
  <si>
    <t>진출 가능 국가 예상</t>
    <phoneticPr fontId="4" type="noConversion"/>
  </si>
  <si>
    <t>일본과 대만의 사례를 통해 쿠팡이 진출하기 위한 조건을 어느 정도 추려볼 수 있다.</t>
    <phoneticPr fontId="4" type="noConversion"/>
  </si>
  <si>
    <t>1. 아마존이 진출했으면 안된다.</t>
    <phoneticPr fontId="4" type="noConversion"/>
  </si>
  <si>
    <t>아마존과 쿠팡의 BM은 겹치므로 이미 아마존이 시장을 선점했으면 쿠팡의 입지는 매우 작을 것이다.</t>
    <phoneticPr fontId="4" type="noConversion"/>
  </si>
  <si>
    <t>그렇지 않으면 큰 비용을 들여 물류 시스템을 구축하기엔 손익비가 나오지 않을 것이다.</t>
    <phoneticPr fontId="4" type="noConversion"/>
  </si>
  <si>
    <t>3. 인구밀도가 어느 정도 있어야 한다.</t>
    <phoneticPr fontId="4" type="noConversion"/>
  </si>
  <si>
    <t>어느 정도 인구가 밀집된 도시여야 물류센터를 짓는 효과가 더 클 것이다.</t>
    <phoneticPr fontId="4" type="noConversion"/>
  </si>
  <si>
    <t>4. 한국과 가까워야 한다.</t>
    <phoneticPr fontId="4" type="noConversion"/>
  </si>
  <si>
    <t>대만의 사례에서 한국의 물건을 해외에 파는 역직구 방식이 국내 매출 성장과 해외 소비자 유입 관점에서 유리하다.</t>
    <phoneticPr fontId="4" type="noConversion"/>
  </si>
  <si>
    <t>해당 국가에 직구 상품을 원활하게 제공해주기 위해서는 당장은 아시아권에서 진출하는 것이 유리하다.</t>
    <phoneticPr fontId="4" type="noConversion"/>
  </si>
  <si>
    <t>동아시아권에서 그나마 진출할 수 있는 나라로는 중국, 홍콩, 싱가포르, 말레이시아, 태국, 필리핀, 베트남 정도가 있다.</t>
    <phoneticPr fontId="4" type="noConversion"/>
  </si>
  <si>
    <t>중국은 아마존이 12년간 사업을 영위하다가 정부 규제의 강화, 미중 무역 갈등을 이유로 2023년에 철수하였다.</t>
    <phoneticPr fontId="4" type="noConversion"/>
  </si>
  <si>
    <t>그리고 싱가포르는 이미 아마존이 2019년에 진출하였다.</t>
    <phoneticPr fontId="4" type="noConversion"/>
  </si>
  <si>
    <t>말레이시아</t>
    <phoneticPr fontId="4" type="noConversion"/>
  </si>
  <si>
    <t>태국</t>
    <phoneticPr fontId="4" type="noConversion"/>
  </si>
  <si>
    <t>필리핀</t>
    <phoneticPr fontId="4" type="noConversion"/>
  </si>
  <si>
    <t>베트남</t>
    <phoneticPr fontId="4" type="noConversion"/>
  </si>
  <si>
    <t>인구 밀도(명/km^2)</t>
    <phoneticPr fontId="4" type="noConversion"/>
  </si>
  <si>
    <t>쿠팡도 정부 규제로 인해 중국과 홍콩에는 진출하기는 쉽지 않을 것이다.</t>
    <phoneticPr fontId="4" type="noConversion"/>
  </si>
  <si>
    <t>*한국이 약 510명</t>
    <phoneticPr fontId="4" type="noConversion"/>
  </si>
  <si>
    <t>2. 이커머스 시장 규모가 충분해야 한다.</t>
    <phoneticPr fontId="4" type="noConversion"/>
  </si>
  <si>
    <t>41조</t>
    <phoneticPr fontId="4" type="noConversion"/>
  </si>
  <si>
    <t>3조</t>
    <phoneticPr fontId="4" type="noConversion"/>
  </si>
  <si>
    <t>12.6조</t>
    <phoneticPr fontId="4" type="noConversion"/>
  </si>
  <si>
    <t>22조</t>
    <phoneticPr fontId="4" type="noConversion"/>
  </si>
  <si>
    <t>이커머스 시장 규모</t>
    <phoneticPr fontId="4" type="noConversion"/>
  </si>
  <si>
    <t>남은 국가들의 인구 밀도와 이커머스 시장 규모는 다음과 같다.</t>
    <phoneticPr fontId="4" type="noConversion"/>
  </si>
  <si>
    <t>베트남과 필리핀은 인구 밀도는 충분히 높지만 이커머스 시장 규모가 작다.</t>
    <phoneticPr fontId="4" type="noConversion"/>
  </si>
  <si>
    <t>말레이시아는 이커머스 시장 규모는 크지만 인구 밀도가 너무 적다.</t>
    <phoneticPr fontId="4" type="noConversion"/>
  </si>
  <si>
    <t>이들 시장에 진출해도 대만과 같이 어느 정도의 성공은 가능해도 큰 업사이드를 기대하기는 힘들 것 같다.</t>
    <phoneticPr fontId="4" type="noConversion"/>
  </si>
  <si>
    <t>아마존과의 비교</t>
    <phoneticPr fontId="4" type="noConversion"/>
  </si>
  <si>
    <t>쿠팡이 아마존의 사업모델을 벤치마킹 했기에 아마존의 수익구조와 쿠팡의 수익구조를 비교해 보는 것은 중요하다.</t>
    <phoneticPr fontId="4" type="noConversion"/>
  </si>
  <si>
    <t>Net Sales</t>
    <phoneticPr fontId="4" type="noConversion"/>
  </si>
  <si>
    <t>online stores</t>
    <phoneticPr fontId="4" type="noConversion"/>
  </si>
  <si>
    <t>physical stores</t>
    <phoneticPr fontId="4" type="noConversion"/>
  </si>
  <si>
    <t>third-party seller services</t>
    <phoneticPr fontId="4" type="noConversion"/>
  </si>
  <si>
    <t>advertising services</t>
    <phoneticPr fontId="4" type="noConversion"/>
  </si>
  <si>
    <t>subscription services</t>
    <phoneticPr fontId="4" type="noConversion"/>
  </si>
  <si>
    <t>aws</t>
    <phoneticPr fontId="4" type="noConversion"/>
  </si>
  <si>
    <t>other</t>
    <phoneticPr fontId="4" type="noConversion"/>
  </si>
  <si>
    <t>(in millions)</t>
    <phoneticPr fontId="4" type="noConversion"/>
  </si>
  <si>
    <t>%of sales</t>
    <phoneticPr fontId="4" type="noConversion"/>
  </si>
  <si>
    <t>아마존도 쿠팡과 마찬가지의 이유로 online store가 직매입 방식이므로 매출액이 뻥튀기 됐을 것이다.</t>
    <phoneticPr fontId="4" type="noConversion"/>
  </si>
  <si>
    <t>그걸 감안하면 aws의 매출 비중은 더욱 클 것이다.</t>
    <phoneticPr fontId="4" type="noConversion"/>
  </si>
  <si>
    <t>오른쪽 그래프는 aws를 적용하고 안하고의 영업이익이다.</t>
    <phoneticPr fontId="4" type="noConversion"/>
  </si>
  <si>
    <t>클라우드 사업이 고정비가 많이 들어가기에 영업 레버리지가 걸려 엄청난 수익성을 가져다 주는 것을 확인할 수 있다.</t>
    <phoneticPr fontId="4" type="noConversion"/>
  </si>
  <si>
    <t>그러한 캐시카우를 큰 매출 비중으로 가지고 있는 아마존은 이를 바탕으로 공격적인 투자를 집행할 수 있었다.</t>
    <phoneticPr fontId="4" type="noConversion"/>
  </si>
  <si>
    <t>하지만 쿠팡에게는 이러한 캐시카우가 없다.</t>
    <phoneticPr fontId="4" type="noConversion"/>
  </si>
  <si>
    <t>지금까지의 투자금은 소프트뱅크 등 여러 VC와 nyse 상장으로 마련했지만 이제는 캐시카우가 있어야 한다.</t>
    <phoneticPr fontId="4" type="noConversion"/>
  </si>
  <si>
    <t>그래야 아마존을 완전히 벤치마킹 하여 공격적인 투자와 물류망 구축이 가능해지게 될 것이다.</t>
    <phoneticPr fontId="4" type="noConversion"/>
  </si>
  <si>
    <t>그나마 쿠팡에게 현금흐름을 가져다 주는 것은 멤버십 구독료이다.</t>
    <phoneticPr fontId="4" type="noConversion"/>
  </si>
  <si>
    <t>이번에 멤버십 구독료를 올린 것도 투자금 마련을 위한 안정적인 현금흐름 확보 전략으로 볼 수 있다.</t>
    <phoneticPr fontId="4" type="noConversion"/>
  </si>
  <si>
    <t>하지만 멤버십 구독료가 포함된 other revenues의 매출 비중은 겨우 전체 2% 남짓이다.</t>
    <phoneticPr fontId="4" type="noConversion"/>
  </si>
  <si>
    <t>캐시카우라고 부르기엔 참으로 민망한 수치이다.</t>
    <phoneticPr fontId="4" type="noConversion"/>
  </si>
  <si>
    <t>멤버십 구독의 혜택을 비교해봐도 쿠팡이 많이 밀리고 있는 것을 확인할 수 있다.</t>
    <phoneticPr fontId="4" type="noConversion"/>
  </si>
  <si>
    <t>배송과 관련하여 빠른 배송과 무료 배송, 고객 친화적인 반품 정책은 아마존도 하고 있다.</t>
    <phoneticPr fontId="4" type="noConversion"/>
  </si>
  <si>
    <t>스트리밍 서비스는 프라임 비디오과 오리지널 콘텐츠를 훨씬 많이 보유하고 있다.</t>
    <phoneticPr fontId="4" type="noConversion"/>
  </si>
  <si>
    <t>그나마 쿠팡이 나은게 있다면 쿠팡이츠 무료 배달인데 아마존은 그게 아니어도 음원 스트리밍을 제공한다.</t>
    <phoneticPr fontId="4" type="noConversion"/>
  </si>
  <si>
    <t>쿠팡이 매출 비중의 2%도 안되는 구독료를 받는 동안 아마존 프라임은 aws를 바탕으로 한 공격적 투자를 통해 매출 비중의 7%에 달하는 구독료를 창출했다.</t>
    <phoneticPr fontId="4" type="noConversion"/>
  </si>
  <si>
    <t>결론적으로 쿠팡은 아마존을 열심히 벤치마킹하여 한국 내에서 물류 관련 위상을 강력히 한 것은 사실이지만 aws와 같은 캐시카우의 부재로 인해 성장이 의심이 된다.</t>
    <phoneticPr fontId="4" type="noConversion"/>
  </si>
  <si>
    <t>원활한 현금흐름을 확보하지 못해 계속 구독료를 인상하면 사용자는 이탈할 것이고 결국 수익구조에 부정적 영향을 줄 것이다.</t>
    <phoneticPr fontId="4" type="noConversion"/>
  </si>
  <si>
    <t>현재 쿠팡의 신사업인 쿠팡이츠와 쿠팡플레이 모두 원활한 현금흐름을 만들어 주고 있지 못하며 당장 동남아로의 해외 진출 자금이 충분할 지도 의심이 되는 상황이다.</t>
    <phoneticPr fontId="4" type="noConversion"/>
  </si>
  <si>
    <t>이에 더해 공정위의 과징금이 부과되면 투자금은 더욱 부족해질 것이다.</t>
    <phoneticPr fontId="4" type="noConversion"/>
  </si>
  <si>
    <t>Valuation</t>
    <phoneticPr fontId="4" type="noConversion"/>
  </si>
  <si>
    <t>더 이상 고성장을 하지 못하는 한국만의 아마존 쿠팡에 대해 투자를 하는 것에 대해 의문을 던지며 보고서를 마치도록 하겠다.</t>
    <phoneticPr fontId="4" type="noConversion"/>
  </si>
  <si>
    <t>최종 투자 판단</t>
    <phoneticPr fontId="4" type="noConversion"/>
  </si>
  <si>
    <t>DCF method를 이용하여 밸류에이셔는을 진행해보려 했지만 예측할 수 없는 요소가 너무 많았다.</t>
    <phoneticPr fontId="4" type="noConversion"/>
  </si>
  <si>
    <t>2023년에 이연된 세금 이익으로 인해 순이익이 늘어난 것부터 해서 대만 시장에서 업사이드, 공정위 제재가 확정되지 않은 상황 등등 불확실한 요소가 너무 많다.</t>
    <phoneticPr fontId="4" type="noConversion"/>
  </si>
  <si>
    <t>그래서 각각의 이슈들의 중요도를 비교하여 단기적 관점과 장기적 관점에서의 수익성을 예측하며 최종 투자 판단을 내렸다.</t>
    <phoneticPr fontId="4" type="noConversion"/>
  </si>
  <si>
    <t>결론 sheet를 확인</t>
    <phoneticPr fontId="4" type="noConversion"/>
  </si>
  <si>
    <t>HOLD</t>
    <phoneticPr fontId="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</si>
</sst>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0.0%"/>
    <numFmt numFmtId="177" formatCode="0_ "/>
    <numFmt numFmtId="178" formatCode="0.00_ "/>
  </numFmts>
  <fonts count="34">
    <font>
      <sz val="11"/>
      <color theme="1"/>
      <name val="맑은 고딕"/>
      <family val="2"/>
      <charset val="129"/>
      <scheme val="minor"/>
    </font>
    <font>
      <sz val="11"/>
      <color rgb="FF006100"/>
      <name val="맑은 고딕"/>
      <family val="2"/>
      <charset val="129"/>
      <scheme val="minor"/>
    </font>
    <font>
      <sz val="11"/>
      <color rgb="FF9C0006"/>
      <name val="맑은 고딕"/>
      <family val="2"/>
      <charset val="129"/>
      <scheme val="minor"/>
    </font>
    <font>
      <sz val="11"/>
      <color rgb="FF9C5700"/>
      <name val="맑은 고딕"/>
      <family val="2"/>
      <charset val="129"/>
      <scheme val="minor"/>
    </font>
    <font>
      <sz val="8"/>
      <name val="맑은 고딕"/>
      <family val="2"/>
      <charset val="129"/>
      <scheme val="minor"/>
    </font>
    <font>
      <b/>
      <sz val="11"/>
      <color rgb="FF9C5700"/>
      <name val="맑은 고딕"/>
      <family val="3"/>
      <charset val="129"/>
      <scheme val="minor"/>
    </font>
    <font>
      <b/>
      <sz val="11"/>
      <color rgb="FF9C0006"/>
      <name val="맑은 고딕"/>
      <family val="3"/>
      <charset val="129"/>
      <scheme val="minor"/>
    </font>
    <font>
      <b/>
      <sz val="11"/>
      <color theme="1"/>
      <name val="맑은 고딕"/>
      <family val="3"/>
      <charset val="129"/>
      <scheme val="minor"/>
    </font>
    <font>
      <sz val="11"/>
      <color theme="1"/>
      <name val="맑은 고딕"/>
      <family val="3"/>
      <charset val="129"/>
      <scheme val="minor"/>
    </font>
    <font>
      <sz val="11"/>
      <color rgb="FFFF0000"/>
      <name val="맑은 고딕"/>
      <family val="2"/>
      <charset val="129"/>
      <scheme val="minor"/>
    </font>
    <font>
      <b/>
      <sz val="11"/>
      <color theme="0"/>
      <name val="맑은 고딕"/>
      <family val="3"/>
      <charset val="129"/>
      <scheme val="minor"/>
    </font>
    <font>
      <sz val="11"/>
      <color rgb="FFFF0000"/>
      <name val="맑은 고딕"/>
      <family val="3"/>
      <charset val="129"/>
      <scheme val="minor"/>
    </font>
    <font>
      <sz val="11"/>
      <name val="맑은 고딕"/>
      <family val="3"/>
      <charset val="129"/>
      <scheme val="minor"/>
    </font>
    <font>
      <b/>
      <sz val="11"/>
      <color theme="1"/>
      <name val="맑은 고딕"/>
      <family val="2"/>
      <charset val="129"/>
      <scheme val="minor"/>
    </font>
    <font>
      <b/>
      <sz val="40"/>
      <color theme="1"/>
      <name val="맑은 고딕"/>
      <family val="3"/>
      <charset val="129"/>
      <scheme val="minor"/>
    </font>
    <font>
      <b/>
      <sz val="20"/>
      <color theme="0"/>
      <name val="맑은 고딕"/>
      <family val="3"/>
      <charset val="129"/>
      <scheme val="minor"/>
    </font>
    <font>
      <sz val="11"/>
      <color theme="1"/>
      <name val="맑은 고딕"/>
      <family val="2"/>
      <charset val="129"/>
      <scheme val="minor"/>
    </font>
    <font>
      <b/>
      <sz val="11"/>
      <color theme="0"/>
      <name val="맑은 고딕"/>
      <family val="2"/>
      <charset val="129"/>
      <scheme val="minor"/>
    </font>
    <font>
      <b/>
      <sz val="20"/>
      <color theme="0"/>
      <name val="맑은 고딕"/>
      <family val="2"/>
      <charset val="129"/>
      <scheme val="minor"/>
    </font>
    <font>
      <u/>
      <sz val="11"/>
      <color theme="10"/>
      <name val="맑은 고딕"/>
      <family val="2"/>
      <charset val="129"/>
      <scheme val="minor"/>
    </font>
    <font>
      <i/>
      <sz val="11"/>
      <color theme="1"/>
      <name val="맑은 고딕"/>
      <family val="3"/>
      <charset val="129"/>
      <scheme val="minor"/>
    </font>
    <font>
      <b/>
      <sz val="20"/>
      <color theme="1"/>
      <name val="맑은 고딕"/>
      <family val="3"/>
      <charset val="129"/>
      <scheme val="minor"/>
    </font>
    <font>
      <sz val="11"/>
      <color theme="0"/>
      <name val="맑은 고딕"/>
      <family val="2"/>
      <charset val="129"/>
      <scheme val="minor"/>
    </font>
    <font>
      <b/>
      <sz val="11"/>
      <color rgb="FFFF0000"/>
      <name val="맑은 고딕"/>
      <family val="3"/>
      <charset val="129"/>
      <scheme val="minor"/>
    </font>
    <font>
      <sz val="11"/>
      <color theme="1"/>
      <name val="Var(--wp--preset--font-family--"/>
    </font>
    <font>
      <sz val="11"/>
      <color theme="1"/>
      <name val="Var(--wp--preset--font-family--"/>
      <family val="2"/>
    </font>
    <font>
      <b/>
      <sz val="11"/>
      <color theme="9" tint="0.39997558519241921"/>
      <name val="맑은 고딕"/>
      <family val="3"/>
      <charset val="129"/>
      <scheme val="minor"/>
    </font>
    <font>
      <b/>
      <sz val="11"/>
      <name val="맑은 고딕"/>
      <family val="3"/>
      <charset val="129"/>
      <scheme val="minor"/>
    </font>
    <font>
      <sz val="10"/>
      <color rgb="FF363636"/>
      <name val="Arial"/>
      <family val="3"/>
      <charset val="129"/>
    </font>
    <font>
      <sz val="9"/>
      <color theme="1" tint="0.499984740745262"/>
      <name val="맑은 고딕"/>
      <family val="3"/>
      <charset val="129"/>
      <scheme val="minor"/>
    </font>
    <font>
      <b/>
      <sz val="10"/>
      <color theme="1"/>
      <name val="맑은 고딕"/>
      <family val="3"/>
      <charset val="129"/>
      <scheme val="minor"/>
    </font>
    <font>
      <b/>
      <i/>
      <sz val="11"/>
      <color theme="1"/>
      <name val="맑은 고딕"/>
      <family val="3"/>
      <charset val="129"/>
      <scheme val="minor"/>
    </font>
    <font>
      <sz val="11"/>
      <color theme="0"/>
      <name val="맑은 고딕"/>
      <family val="3"/>
      <charset val="129"/>
      <scheme val="minor"/>
    </font>
    <font>
      <i/>
      <sz val="11"/>
      <color rgb="FFFF0000"/>
      <name val="맑은 고딕"/>
      <family val="3"/>
      <charset val="129"/>
      <scheme val="minor"/>
    </font>
  </fonts>
  <fills count="1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theme="0" tint="-0.24994659260841701"/>
        <bgColor indexed="64"/>
      </patternFill>
    </fill>
    <fill>
      <patternFill patternType="solid">
        <fgColor theme="9" tint="0.79998168889431442"/>
        <bgColor indexed="64"/>
      </patternFill>
    </fill>
    <fill>
      <patternFill patternType="solid">
        <fgColor theme="9" tint="0.39994506668294322"/>
        <bgColor indexed="64"/>
      </patternFill>
    </fill>
    <fill>
      <patternFill patternType="solid">
        <fgColor theme="9" tint="-0.499984740745262"/>
        <bgColor indexed="64"/>
      </patternFill>
    </fill>
    <fill>
      <patternFill patternType="solid">
        <fgColor theme="5" tint="0.79998168889431442"/>
        <bgColor indexed="64"/>
      </patternFill>
    </fill>
    <fill>
      <patternFill patternType="solid">
        <fgColor theme="5" tint="-0.24994659260841701"/>
        <bgColor indexed="64"/>
      </patternFill>
    </fill>
    <fill>
      <patternFill patternType="solid">
        <fgColor theme="0"/>
        <bgColor indexed="64"/>
      </patternFill>
    </fill>
    <fill>
      <patternFill patternType="solid">
        <fgColor theme="9" tint="0.39997558519241921"/>
        <bgColor indexed="64"/>
      </patternFill>
    </fill>
    <fill>
      <patternFill patternType="solid">
        <fgColor theme="8" tint="0.39997558519241921"/>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8" tint="0.59999389629810485"/>
        <bgColor indexed="64"/>
      </patternFill>
    </fill>
  </fills>
  <borders count="3">
    <border>
      <left/>
      <right/>
      <top/>
      <bottom/>
      <diagonal/>
    </border>
    <border>
      <left style="thin">
        <color indexed="64"/>
      </left>
      <right/>
      <top/>
      <bottom/>
      <diagonal/>
    </border>
    <border>
      <left/>
      <right style="thin">
        <color indexed="64"/>
      </right>
      <top/>
      <bottom/>
      <diagonal/>
    </border>
  </borders>
  <cellStyleXfs count="5">
    <xf numFmtId="0" fontId="0" fillId="0" borderId="0">
      <alignment vertical="center"/>
    </xf>
    <xf numFmtId="0" fontId="1" fillId="2" borderId="0" applyNumberFormat="0" applyBorder="0" applyAlignment="0" applyProtection="0">
      <alignment vertical="center"/>
    </xf>
    <xf numFmtId="0" fontId="2" fillId="3" borderId="0" applyNumberFormat="0" applyBorder="0" applyAlignment="0" applyProtection="0">
      <alignment vertical="center"/>
    </xf>
    <xf numFmtId="0" fontId="3" fillId="4" borderId="0" applyNumberFormat="0" applyBorder="0" applyAlignment="0" applyProtection="0">
      <alignment vertical="center"/>
    </xf>
    <xf numFmtId="0" fontId="19" fillId="0" borderId="0" applyNumberFormat="0" applyFill="0" applyBorder="0" applyAlignment="0" applyProtection="0">
      <alignment vertical="center"/>
    </xf>
  </cellStyleXfs>
  <cellXfs count="133">
    <xf numFmtId="0" fontId="0" fillId="0" borderId="0" xfId="0">
      <alignment vertical="center"/>
    </xf>
    <xf numFmtId="0" fontId="0" fillId="0" borderId="0" xfId="0" applyBorder="1">
      <alignment vertical="center"/>
    </xf>
    <xf numFmtId="0" fontId="0" fillId="0" borderId="1" xfId="0" applyBorder="1">
      <alignment vertical="center"/>
    </xf>
    <xf numFmtId="0" fontId="0" fillId="0" borderId="2" xfId="0" applyBorder="1">
      <alignment vertical="center"/>
    </xf>
    <xf numFmtId="0" fontId="7" fillId="0" borderId="0" xfId="0" applyFont="1" applyBorder="1">
      <alignment vertical="center"/>
    </xf>
    <xf numFmtId="0" fontId="8" fillId="0" borderId="0" xfId="0" applyFont="1" applyBorder="1">
      <alignment vertical="center"/>
    </xf>
    <xf numFmtId="0" fontId="0" fillId="0" borderId="0" xfId="0" quotePrefix="1" applyBorder="1">
      <alignment vertical="center"/>
    </xf>
    <xf numFmtId="0" fontId="1" fillId="5" borderId="0" xfId="1" applyFill="1">
      <alignment vertical="center"/>
    </xf>
    <xf numFmtId="0" fontId="7" fillId="0" borderId="0" xfId="0" applyFont="1">
      <alignment vertical="center"/>
    </xf>
    <xf numFmtId="0" fontId="0" fillId="6" borderId="0" xfId="0" applyFill="1">
      <alignment vertical="center"/>
    </xf>
    <xf numFmtId="0" fontId="10" fillId="8" borderId="0" xfId="0" applyFont="1" applyFill="1">
      <alignment vertical="center"/>
    </xf>
    <xf numFmtId="0" fontId="7" fillId="7" borderId="0" xfId="0" applyFont="1" applyFill="1">
      <alignment vertical="center"/>
    </xf>
    <xf numFmtId="0" fontId="11" fillId="6" borderId="0" xfId="0" applyFont="1" applyFill="1">
      <alignment vertical="center"/>
    </xf>
    <xf numFmtId="0" fontId="12" fillId="6" borderId="0" xfId="0" applyFont="1" applyFill="1">
      <alignment vertical="center"/>
    </xf>
    <xf numFmtId="0" fontId="7" fillId="7" borderId="0" xfId="0" applyFont="1" applyFill="1" applyAlignment="1">
      <alignment vertical="center"/>
    </xf>
    <xf numFmtId="0" fontId="7" fillId="7" borderId="2" xfId="0" applyFont="1" applyFill="1" applyBorder="1">
      <alignment vertical="center"/>
    </xf>
    <xf numFmtId="0" fontId="11" fillId="6" borderId="2" xfId="0" applyFont="1" applyFill="1" applyBorder="1" applyAlignment="1">
      <alignment horizontal="left" vertical="center" indent="1"/>
    </xf>
    <xf numFmtId="0" fontId="0" fillId="6" borderId="2" xfId="0" applyFill="1" applyBorder="1" applyAlignment="1">
      <alignment horizontal="left" vertical="center" indent="2"/>
    </xf>
    <xf numFmtId="0" fontId="7" fillId="7" borderId="2" xfId="0" applyFont="1" applyFill="1" applyBorder="1" applyAlignment="1">
      <alignment horizontal="left" vertical="center"/>
    </xf>
    <xf numFmtId="0" fontId="9" fillId="6" borderId="2" xfId="0" applyFont="1" applyFill="1" applyBorder="1" applyAlignment="1">
      <alignment horizontal="left" vertical="center" indent="1"/>
    </xf>
    <xf numFmtId="0" fontId="7" fillId="7" borderId="0" xfId="0" applyFont="1" applyFill="1" applyAlignment="1">
      <alignment horizontal="right" vertical="center"/>
    </xf>
    <xf numFmtId="0" fontId="11" fillId="6" borderId="0" xfId="0" applyFont="1" applyFill="1" applyAlignment="1">
      <alignment horizontal="right" vertical="center"/>
    </xf>
    <xf numFmtId="176" fontId="0" fillId="6" borderId="0" xfId="0" applyNumberFormat="1" applyFill="1" applyAlignment="1">
      <alignment vertical="center"/>
    </xf>
    <xf numFmtId="0" fontId="0" fillId="6" borderId="0" xfId="0" applyFill="1" applyAlignment="1">
      <alignment vertical="center"/>
    </xf>
    <xf numFmtId="176" fontId="0" fillId="6" borderId="0" xfId="0" applyNumberFormat="1" applyFill="1">
      <alignment vertical="center"/>
    </xf>
    <xf numFmtId="0" fontId="10" fillId="8" borderId="0" xfId="0" applyFont="1" applyFill="1" applyAlignment="1">
      <alignment horizontal="right" vertical="center"/>
    </xf>
    <xf numFmtId="0" fontId="13" fillId="7" borderId="0" xfId="0" applyFont="1" applyFill="1">
      <alignment vertical="center"/>
    </xf>
    <xf numFmtId="0" fontId="0" fillId="0" borderId="0" xfId="0" applyAlignment="1">
      <alignment vertical="center"/>
    </xf>
    <xf numFmtId="0" fontId="10" fillId="8" borderId="1" xfId="1" applyFont="1" applyFill="1" applyBorder="1">
      <alignment vertical="center"/>
    </xf>
    <xf numFmtId="0" fontId="10" fillId="8" borderId="0" xfId="1" applyFont="1" applyFill="1" applyBorder="1">
      <alignment vertical="center"/>
    </xf>
    <xf numFmtId="176" fontId="0" fillId="9" borderId="0" xfId="0" applyNumberFormat="1" applyFill="1" applyBorder="1" applyAlignment="1">
      <alignment vertical="center"/>
    </xf>
    <xf numFmtId="176" fontId="0" fillId="9" borderId="0" xfId="0" applyNumberFormat="1" applyFill="1" applyBorder="1">
      <alignment vertical="center"/>
    </xf>
    <xf numFmtId="0" fontId="0" fillId="6" borderId="2" xfId="0" applyFill="1" applyBorder="1" applyAlignment="1">
      <alignment horizontal="left" vertical="center" indent="1"/>
    </xf>
    <xf numFmtId="0" fontId="15" fillId="8" borderId="0" xfId="1" applyFont="1" applyFill="1" applyBorder="1">
      <alignment vertical="center"/>
    </xf>
    <xf numFmtId="0" fontId="0" fillId="0" borderId="0" xfId="0" applyFill="1" applyBorder="1">
      <alignment vertical="center"/>
    </xf>
    <xf numFmtId="0" fontId="7" fillId="7" borderId="0" xfId="0" applyFont="1" applyFill="1" applyBorder="1">
      <alignment vertical="center"/>
    </xf>
    <xf numFmtId="0" fontId="0" fillId="9" borderId="0" xfId="0" applyFill="1" applyBorder="1" applyAlignment="1">
      <alignment horizontal="center" vertical="center"/>
    </xf>
    <xf numFmtId="0" fontId="0" fillId="10" borderId="0" xfId="0" applyFill="1" applyBorder="1" applyAlignment="1">
      <alignment horizontal="center" vertical="center"/>
    </xf>
    <xf numFmtId="0" fontId="0" fillId="0" borderId="0" xfId="0" applyFont="1" applyFill="1" applyBorder="1">
      <alignment vertical="center"/>
    </xf>
    <xf numFmtId="0" fontId="7" fillId="0" borderId="0" xfId="0" applyFont="1" applyFill="1" applyBorder="1">
      <alignment vertical="center"/>
    </xf>
    <xf numFmtId="0" fontId="5" fillId="11" borderId="1" xfId="3" applyFont="1" applyFill="1" applyBorder="1">
      <alignment vertical="center"/>
    </xf>
    <xf numFmtId="0" fontId="5" fillId="11" borderId="0" xfId="3" applyFont="1" applyFill="1" applyBorder="1">
      <alignment vertical="center"/>
    </xf>
    <xf numFmtId="0" fontId="0" fillId="11" borderId="0" xfId="0" applyFill="1" applyBorder="1">
      <alignment vertical="center"/>
    </xf>
    <xf numFmtId="0" fontId="6" fillId="11" borderId="1" xfId="2" applyFont="1" applyFill="1" applyBorder="1">
      <alignment vertical="center"/>
    </xf>
    <xf numFmtId="0" fontId="8" fillId="11" borderId="0" xfId="3" applyFont="1" applyFill="1" applyBorder="1">
      <alignment vertical="center"/>
    </xf>
    <xf numFmtId="0" fontId="16" fillId="11" borderId="0" xfId="2" applyFont="1" applyFill="1" applyBorder="1">
      <alignment vertical="center"/>
    </xf>
    <xf numFmtId="0" fontId="0" fillId="5" borderId="0" xfId="0" applyFill="1">
      <alignment vertical="center"/>
    </xf>
    <xf numFmtId="0" fontId="0" fillId="8" borderId="2" xfId="0" applyFill="1" applyBorder="1">
      <alignment vertical="center"/>
    </xf>
    <xf numFmtId="0" fontId="17" fillId="8" borderId="1" xfId="0" applyFont="1" applyFill="1" applyBorder="1">
      <alignment vertical="center"/>
    </xf>
    <xf numFmtId="0" fontId="17" fillId="8" borderId="0" xfId="0" applyFont="1" applyFill="1" applyBorder="1">
      <alignment vertical="center"/>
    </xf>
    <xf numFmtId="0" fontId="17" fillId="8" borderId="2" xfId="0" applyFont="1" applyFill="1" applyBorder="1">
      <alignment vertical="center"/>
    </xf>
    <xf numFmtId="0" fontId="18" fillId="8" borderId="0" xfId="0" applyFont="1" applyFill="1" applyBorder="1">
      <alignment vertical="center"/>
    </xf>
    <xf numFmtId="0" fontId="13" fillId="7" borderId="0" xfId="0" applyFont="1" applyFill="1" applyBorder="1">
      <alignment vertical="center"/>
    </xf>
    <xf numFmtId="0" fontId="0" fillId="7" borderId="0" xfId="0" applyFill="1" applyBorder="1">
      <alignment vertical="center"/>
    </xf>
    <xf numFmtId="0" fontId="9" fillId="0" borderId="0" xfId="0" applyFont="1" applyFill="1" applyBorder="1">
      <alignment vertical="center"/>
    </xf>
    <xf numFmtId="0" fontId="9" fillId="0" borderId="0" xfId="0" applyFont="1" applyBorder="1">
      <alignment vertical="center"/>
    </xf>
    <xf numFmtId="0" fontId="7" fillId="12" borderId="0" xfId="0" applyFont="1" applyFill="1" applyBorder="1">
      <alignment vertical="center"/>
    </xf>
    <xf numFmtId="0" fontId="7" fillId="6" borderId="0" xfId="0" applyFont="1" applyFill="1">
      <alignment vertical="center"/>
    </xf>
    <xf numFmtId="0" fontId="8" fillId="6" borderId="2" xfId="0" applyFont="1" applyFill="1" applyBorder="1" applyAlignment="1">
      <alignment horizontal="left" vertical="center" indent="1"/>
    </xf>
    <xf numFmtId="0" fontId="8" fillId="6" borderId="0" xfId="0" applyFont="1" applyFill="1">
      <alignment vertical="center"/>
    </xf>
    <xf numFmtId="0" fontId="7" fillId="12" borderId="0" xfId="0" applyFont="1" applyFill="1">
      <alignment vertical="center"/>
    </xf>
    <xf numFmtId="0" fontId="19" fillId="0" borderId="0" xfId="4" applyBorder="1">
      <alignment vertical="center"/>
    </xf>
    <xf numFmtId="0" fontId="11" fillId="0" borderId="0" xfId="0" applyFont="1" applyBorder="1">
      <alignment vertical="center"/>
    </xf>
    <xf numFmtId="0" fontId="0" fillId="6" borderId="0" xfId="0" applyFill="1" applyBorder="1">
      <alignment vertical="center"/>
    </xf>
    <xf numFmtId="177" fontId="0" fillId="6" borderId="0" xfId="0" applyNumberFormat="1" applyFill="1">
      <alignment vertical="center"/>
    </xf>
    <xf numFmtId="177" fontId="7" fillId="7" borderId="0" xfId="0" applyNumberFormat="1" applyFont="1" applyFill="1">
      <alignment vertical="center"/>
    </xf>
    <xf numFmtId="177" fontId="0" fillId="6" borderId="2" xfId="0" applyNumberFormat="1" applyFill="1" applyBorder="1" applyAlignment="1">
      <alignment horizontal="left" vertical="center" indent="1"/>
    </xf>
    <xf numFmtId="0" fontId="9" fillId="6" borderId="2" xfId="0" applyFont="1" applyFill="1" applyBorder="1">
      <alignment vertical="center"/>
    </xf>
    <xf numFmtId="0" fontId="20" fillId="6" borderId="2" xfId="0" applyFont="1" applyFill="1" applyBorder="1" applyAlignment="1">
      <alignment horizontal="left" vertical="center" indent="1"/>
    </xf>
    <xf numFmtId="0" fontId="20" fillId="6" borderId="0" xfId="0" applyFont="1" applyFill="1" applyBorder="1">
      <alignment vertical="center"/>
    </xf>
    <xf numFmtId="176" fontId="20" fillId="6" borderId="0" xfId="0" applyNumberFormat="1" applyFont="1" applyFill="1" applyBorder="1">
      <alignment vertical="center"/>
    </xf>
    <xf numFmtId="0" fontId="21" fillId="8" borderId="1" xfId="0" applyFont="1" applyFill="1" applyBorder="1">
      <alignment vertical="center"/>
    </xf>
    <xf numFmtId="0" fontId="21" fillId="8" borderId="0" xfId="0" applyFont="1" applyFill="1" applyBorder="1">
      <alignment vertical="center"/>
    </xf>
    <xf numFmtId="0" fontId="21" fillId="8" borderId="2" xfId="0" applyFont="1" applyFill="1" applyBorder="1">
      <alignment vertical="center"/>
    </xf>
    <xf numFmtId="0" fontId="15" fillId="8" borderId="0" xfId="0" applyFont="1" applyFill="1" applyBorder="1">
      <alignment vertical="center"/>
    </xf>
    <xf numFmtId="0" fontId="0" fillId="12" borderId="0" xfId="0" applyFill="1" applyBorder="1">
      <alignment vertical="center"/>
    </xf>
    <xf numFmtId="10" fontId="0" fillId="14" borderId="0" xfId="0" applyNumberFormat="1" applyFill="1" applyBorder="1">
      <alignment vertical="center"/>
    </xf>
    <xf numFmtId="0" fontId="7" fillId="13" borderId="0" xfId="0" applyFont="1" applyFill="1" applyBorder="1" applyAlignment="1">
      <alignment horizontal="left" vertical="center"/>
    </xf>
    <xf numFmtId="0" fontId="7" fillId="11" borderId="0" xfId="0" applyFont="1" applyFill="1" applyBorder="1">
      <alignment vertical="center"/>
    </xf>
    <xf numFmtId="0" fontId="7" fillId="13" borderId="0" xfId="0" applyFont="1" applyFill="1" applyBorder="1" applyAlignment="1">
      <alignment vertical="center"/>
    </xf>
    <xf numFmtId="0" fontId="20" fillId="13" borderId="0" xfId="0" applyFont="1" applyFill="1" applyBorder="1" applyAlignment="1">
      <alignment horizontal="right" vertical="center"/>
    </xf>
    <xf numFmtId="0" fontId="0" fillId="15" borderId="0" xfId="0" applyFill="1" applyBorder="1">
      <alignment vertical="center"/>
    </xf>
    <xf numFmtId="9" fontId="0" fillId="15" borderId="0" xfId="0" applyNumberFormat="1" applyFill="1" applyBorder="1">
      <alignment vertical="center"/>
    </xf>
    <xf numFmtId="0" fontId="7" fillId="13" borderId="0" xfId="0" applyFont="1" applyFill="1" applyBorder="1">
      <alignment vertical="center"/>
    </xf>
    <xf numFmtId="0" fontId="22" fillId="11" borderId="0" xfId="0" applyFont="1" applyFill="1" applyBorder="1">
      <alignment vertical="center"/>
    </xf>
    <xf numFmtId="0" fontId="7" fillId="16" borderId="0" xfId="0" applyFont="1" applyFill="1" applyBorder="1" applyAlignment="1">
      <alignment horizontal="right" vertical="center"/>
    </xf>
    <xf numFmtId="9" fontId="7" fillId="16" borderId="0" xfId="0" applyNumberFormat="1" applyFont="1" applyFill="1" applyBorder="1" applyAlignment="1">
      <alignment horizontal="right" vertical="center"/>
    </xf>
    <xf numFmtId="9" fontId="7" fillId="16" borderId="0" xfId="0" applyNumberFormat="1" applyFont="1" applyFill="1" applyBorder="1">
      <alignment vertical="center"/>
    </xf>
    <xf numFmtId="10" fontId="23" fillId="16" borderId="0" xfId="0" applyNumberFormat="1" applyFont="1" applyFill="1" applyBorder="1">
      <alignment vertical="center"/>
    </xf>
    <xf numFmtId="0" fontId="24" fillId="0" borderId="0" xfId="0" applyFont="1" applyAlignment="1">
      <alignment vertical="center"/>
    </xf>
    <xf numFmtId="0" fontId="10" fillId="8" borderId="1" xfId="0" applyFont="1" applyFill="1" applyBorder="1">
      <alignment vertical="center"/>
    </xf>
    <xf numFmtId="0" fontId="15" fillId="8" borderId="0" xfId="0" applyFont="1" applyFill="1">
      <alignment vertical="center"/>
    </xf>
    <xf numFmtId="0" fontId="26" fillId="12" borderId="0" xfId="0" applyFont="1" applyFill="1" applyBorder="1">
      <alignment vertical="center"/>
    </xf>
    <xf numFmtId="0" fontId="27" fillId="12" borderId="0" xfId="0" applyFont="1" applyFill="1" applyBorder="1">
      <alignment vertical="center"/>
    </xf>
    <xf numFmtId="0" fontId="28" fillId="0" borderId="0" xfId="0" applyFont="1" applyAlignment="1">
      <alignment vertical="center"/>
    </xf>
    <xf numFmtId="0" fontId="29" fillId="0" borderId="0" xfId="0" applyFont="1" applyBorder="1" applyAlignment="1">
      <alignment vertical="center"/>
    </xf>
    <xf numFmtId="0" fontId="12" fillId="0" borderId="0" xfId="0" applyFont="1" applyFill="1" applyBorder="1" applyAlignment="1">
      <alignment vertical="center"/>
    </xf>
    <xf numFmtId="0" fontId="7" fillId="0" borderId="0" xfId="0" quotePrefix="1" applyFont="1" applyBorder="1">
      <alignment vertical="center"/>
    </xf>
    <xf numFmtId="0" fontId="0" fillId="0" borderId="0" xfId="0" applyFill="1" applyBorder="1" applyAlignment="1">
      <alignment horizontal="left" vertical="center" indent="1"/>
    </xf>
    <xf numFmtId="0" fontId="0" fillId="0" borderId="0" xfId="0" applyBorder="1" applyAlignment="1">
      <alignment horizontal="left" vertical="center" indent="1"/>
    </xf>
    <xf numFmtId="0" fontId="0" fillId="12" borderId="0" xfId="0" quotePrefix="1" applyFill="1" applyBorder="1">
      <alignment vertical="center"/>
    </xf>
    <xf numFmtId="0" fontId="0" fillId="13" borderId="0" xfId="0" applyFill="1" applyBorder="1">
      <alignment vertical="center"/>
    </xf>
    <xf numFmtId="0" fontId="0" fillId="14" borderId="0" xfId="0" applyFill="1" applyBorder="1">
      <alignment vertical="center"/>
    </xf>
    <xf numFmtId="0" fontId="8" fillId="11" borderId="0" xfId="0" applyFont="1" applyFill="1" applyBorder="1">
      <alignment vertical="center"/>
    </xf>
    <xf numFmtId="0" fontId="0" fillId="15" borderId="0" xfId="0" applyFill="1" applyBorder="1" applyAlignment="1">
      <alignment horizontal="right" vertical="center"/>
    </xf>
    <xf numFmtId="10" fontId="0" fillId="15" borderId="0" xfId="0" applyNumberFormat="1" applyFill="1" applyBorder="1" applyAlignment="1">
      <alignment horizontal="right" vertical="center"/>
    </xf>
    <xf numFmtId="0" fontId="30" fillId="13" borderId="0" xfId="0" applyFont="1" applyFill="1" applyBorder="1" applyAlignment="1">
      <alignment horizontal="right" vertical="center"/>
    </xf>
    <xf numFmtId="0" fontId="7" fillId="13" borderId="0" xfId="0" applyFont="1" applyFill="1" applyBorder="1" applyAlignment="1">
      <alignment horizontal="right" vertical="center"/>
    </xf>
    <xf numFmtId="0" fontId="22" fillId="8" borderId="1" xfId="0" applyFont="1" applyFill="1" applyBorder="1">
      <alignment vertical="center"/>
    </xf>
    <xf numFmtId="0" fontId="22" fillId="8" borderId="0" xfId="0" applyFont="1" applyFill="1" applyBorder="1">
      <alignment vertical="center"/>
    </xf>
    <xf numFmtId="0" fontId="22" fillId="8" borderId="2" xfId="0" applyFont="1" applyFill="1" applyBorder="1">
      <alignment vertical="center"/>
    </xf>
    <xf numFmtId="0" fontId="7" fillId="13" borderId="0" xfId="0" applyFont="1" applyFill="1" applyBorder="1" applyAlignment="1">
      <alignment horizontal="left" vertical="center" indent="1"/>
    </xf>
    <xf numFmtId="0" fontId="31" fillId="13" borderId="0" xfId="0" applyFont="1" applyFill="1" applyBorder="1">
      <alignment vertical="center"/>
    </xf>
    <xf numFmtId="176" fontId="0" fillId="15" borderId="0" xfId="0" applyNumberFormat="1" applyFill="1" applyBorder="1">
      <alignment vertical="center"/>
    </xf>
    <xf numFmtId="0" fontId="23" fillId="13" borderId="0" xfId="0" applyFont="1" applyFill="1" applyBorder="1" applyAlignment="1">
      <alignment horizontal="left" vertical="center" indent="1"/>
    </xf>
    <xf numFmtId="176" fontId="11" fillId="15" borderId="0" xfId="0" applyNumberFormat="1" applyFont="1" applyFill="1" applyBorder="1">
      <alignment vertical="center"/>
    </xf>
    <xf numFmtId="0" fontId="8" fillId="11" borderId="0" xfId="0" applyFont="1" applyFill="1" applyBorder="1" applyAlignment="1">
      <alignment vertical="center"/>
    </xf>
    <xf numFmtId="0" fontId="7" fillId="15" borderId="0" xfId="0" applyFont="1" applyFill="1" applyBorder="1">
      <alignment vertical="center"/>
    </xf>
    <xf numFmtId="178" fontId="9" fillId="15" borderId="0" xfId="0" applyNumberFormat="1" applyFont="1" applyFill="1" applyBorder="1" applyAlignment="1">
      <alignment horizontal="center" vertical="center"/>
    </xf>
    <xf numFmtId="0" fontId="14" fillId="0" borderId="0" xfId="0" applyFont="1" applyBorder="1" applyAlignment="1">
      <alignment horizontal="center" vertical="center"/>
    </xf>
    <xf numFmtId="0" fontId="7" fillId="16" borderId="0" xfId="0" applyFont="1" applyFill="1" applyBorder="1" applyAlignment="1">
      <alignment horizontal="center" vertical="center"/>
    </xf>
    <xf numFmtId="178" fontId="0" fillId="15" borderId="0" xfId="0" applyNumberFormat="1" applyFill="1" applyBorder="1" applyAlignment="1">
      <alignment horizontal="center" vertical="center"/>
    </xf>
    <xf numFmtId="0" fontId="0" fillId="11" borderId="1" xfId="0" applyFill="1" applyBorder="1">
      <alignment vertical="center"/>
    </xf>
    <xf numFmtId="0" fontId="15" fillId="11" borderId="0" xfId="0" applyFont="1" applyFill="1" applyBorder="1">
      <alignment vertical="center"/>
    </xf>
    <xf numFmtId="0" fontId="0" fillId="11" borderId="2" xfId="0" applyFill="1" applyBorder="1">
      <alignment vertical="center"/>
    </xf>
    <xf numFmtId="0" fontId="15" fillId="8" borderId="1" xfId="0" applyFont="1" applyFill="1" applyBorder="1">
      <alignment vertical="center"/>
    </xf>
    <xf numFmtId="0" fontId="15" fillId="8" borderId="2" xfId="0" applyFont="1" applyFill="1" applyBorder="1">
      <alignment vertical="center"/>
    </xf>
    <xf numFmtId="0" fontId="0" fillId="8" borderId="0" xfId="0" applyFill="1">
      <alignment vertical="center"/>
    </xf>
    <xf numFmtId="0" fontId="32" fillId="8" borderId="0" xfId="0" applyFont="1" applyFill="1">
      <alignment vertical="center"/>
    </xf>
    <xf numFmtId="0" fontId="33" fillId="0" borderId="0" xfId="0" applyFont="1" applyBorder="1">
      <alignment vertical="center"/>
    </xf>
    <xf numFmtId="0" fontId="15" fillId="8" borderId="0" xfId="0" applyFont="1" applyFill="1" applyAlignment="1">
      <alignment horizontal="center" vertical="center"/>
    </xf>
    <xf numFmtId="0" fontId="0" fillId="0" borderId="0" xfId="0" applyAlignment="1">
      <alignment vertical="center" wrapText="1"/>
    </xf>
    <xf numFmtId="0" fontId="0" fillId="11" borderId="0" xfId="0" applyFill="1">
      <alignment vertical="center"/>
    </xf>
  </cellXfs>
  <cellStyles count="5">
    <cellStyle name="나쁨" xfId="2" builtinId="27"/>
    <cellStyle name="보통" xfId="3" builtinId="28"/>
    <cellStyle name="좋음" xfId="1" builtinId="26"/>
    <cellStyle name="표준" xfId="0" builtinId="0"/>
    <cellStyle name="하이퍼링크" xfId="4"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9.7567147856517933E-2"/>
          <c:y val="5.0925925925925923E-2"/>
          <c:w val="0.82311570428696412"/>
          <c:h val="0.79196485855934673"/>
        </c:manualLayout>
      </c:layout>
      <c:barChart>
        <c:barDir val="col"/>
        <c:grouping val="clustered"/>
        <c:varyColors val="0"/>
        <c:ser>
          <c:idx val="0"/>
          <c:order val="0"/>
          <c:tx>
            <c:strRef>
              <c:f>report!$C$244</c:f>
              <c:strCache>
                <c:ptCount val="1"/>
                <c:pt idx="0">
                  <c:v>net retail sales</c:v>
                </c:pt>
              </c:strCache>
            </c:strRef>
          </c:tx>
          <c:spPr>
            <a:solidFill>
              <a:schemeClr val="accent1"/>
            </a:solidFill>
            <a:ln>
              <a:noFill/>
            </a:ln>
            <a:effectLst/>
          </c:spPr>
          <c:invertIfNegative val="0"/>
          <c:cat>
            <c:strRef>
              <c:f>report!$D$242:$P$242</c:f>
              <c:strCache>
                <c:ptCount val="13"/>
                <c:pt idx="0">
                  <c:v>1Q21</c:v>
                </c:pt>
                <c:pt idx="1">
                  <c:v>2Q21</c:v>
                </c:pt>
                <c:pt idx="2">
                  <c:v>3Q21</c:v>
                </c:pt>
                <c:pt idx="3">
                  <c:v>4Q21</c:v>
                </c:pt>
                <c:pt idx="4">
                  <c:v>1Q22</c:v>
                </c:pt>
                <c:pt idx="5">
                  <c:v>2Q22</c:v>
                </c:pt>
                <c:pt idx="6">
                  <c:v>3Q22</c:v>
                </c:pt>
                <c:pt idx="7">
                  <c:v>4Q22</c:v>
                </c:pt>
                <c:pt idx="8">
                  <c:v>1Q23</c:v>
                </c:pt>
                <c:pt idx="9">
                  <c:v>2Q23</c:v>
                </c:pt>
                <c:pt idx="10">
                  <c:v>3Q23</c:v>
                </c:pt>
                <c:pt idx="11">
                  <c:v>4Q23</c:v>
                </c:pt>
                <c:pt idx="12">
                  <c:v>1Q24</c:v>
                </c:pt>
              </c:strCache>
            </c:strRef>
          </c:cat>
          <c:val>
            <c:numRef>
              <c:f>report!$D$244:$P$244</c:f>
              <c:numCache>
                <c:formatCode>0_ </c:formatCode>
                <c:ptCount val="13"/>
                <c:pt idx="0">
                  <c:v>2284.1999999999998</c:v>
                </c:pt>
                <c:pt idx="1">
                  <c:v>2397</c:v>
                </c:pt>
                <c:pt idx="2">
                  <c:v>2482.1999999999998</c:v>
                </c:pt>
                <c:pt idx="3">
                  <c:v>2729.4</c:v>
                </c:pt>
                <c:pt idx="4">
                  <c:v>2733.6</c:v>
                </c:pt>
                <c:pt idx="5">
                  <c:v>2688.6</c:v>
                </c:pt>
                <c:pt idx="6">
                  <c:v>2724</c:v>
                </c:pt>
                <c:pt idx="7">
                  <c:v>2856.6</c:v>
                </c:pt>
                <c:pt idx="8">
                  <c:v>3123</c:v>
                </c:pt>
                <c:pt idx="9">
                  <c:v>3084</c:v>
                </c:pt>
                <c:pt idx="10">
                  <c:v>3189</c:v>
                </c:pt>
                <c:pt idx="11">
                  <c:v>3337.7999999999997</c:v>
                </c:pt>
                <c:pt idx="12">
                  <c:v>3537</c:v>
                </c:pt>
              </c:numCache>
            </c:numRef>
          </c:val>
          <c:extLst>
            <c:ext xmlns:c16="http://schemas.microsoft.com/office/drawing/2014/chart" uri="{C3380CC4-5D6E-409C-BE32-E72D297353CC}">
              <c16:uniqueId val="{00000000-2936-483F-BEFF-659EE40E07BE}"/>
            </c:ext>
          </c:extLst>
        </c:ser>
        <c:dLbls>
          <c:showLegendKey val="0"/>
          <c:showVal val="0"/>
          <c:showCatName val="0"/>
          <c:showSerName val="0"/>
          <c:showPercent val="0"/>
          <c:showBubbleSize val="0"/>
        </c:dLbls>
        <c:gapWidth val="219"/>
        <c:axId val="1680959712"/>
        <c:axId val="1673552976"/>
      </c:barChart>
      <c:lineChart>
        <c:grouping val="standard"/>
        <c:varyColors val="0"/>
        <c:ser>
          <c:idx val="1"/>
          <c:order val="1"/>
          <c:tx>
            <c:v>yoy</c:v>
          </c:tx>
          <c:spPr>
            <a:ln w="28575" cap="rnd">
              <a:solidFill>
                <a:schemeClr val="accent2"/>
              </a:solidFill>
              <a:round/>
            </a:ln>
            <a:effectLst/>
          </c:spPr>
          <c:marker>
            <c:symbol val="none"/>
          </c:marker>
          <c:val>
            <c:numRef>
              <c:f>report!$D$245:$P$245</c:f>
              <c:numCache>
                <c:formatCode>0.0%</c:formatCode>
                <c:ptCount val="13"/>
                <c:pt idx="4">
                  <c:v>0.19674284213291315</c:v>
                </c:pt>
                <c:pt idx="5">
                  <c:v>0.12165206508135173</c:v>
                </c:pt>
                <c:pt idx="6">
                  <c:v>9.7413584723229363E-2</c:v>
                </c:pt>
                <c:pt idx="7">
                  <c:v>4.6603649153660109E-2</c:v>
                </c:pt>
                <c:pt idx="8">
                  <c:v>0.14244951712028109</c:v>
                </c:pt>
                <c:pt idx="9">
                  <c:v>0.14706538719035933</c:v>
                </c:pt>
                <c:pt idx="10">
                  <c:v>0.17070484581497802</c:v>
                </c:pt>
                <c:pt idx="11">
                  <c:v>0.16845200588111742</c:v>
                </c:pt>
                <c:pt idx="12">
                  <c:v>0.13256484149855918</c:v>
                </c:pt>
              </c:numCache>
            </c:numRef>
          </c:val>
          <c:smooth val="0"/>
          <c:extLst>
            <c:ext xmlns:c16="http://schemas.microsoft.com/office/drawing/2014/chart" uri="{C3380CC4-5D6E-409C-BE32-E72D297353CC}">
              <c16:uniqueId val="{00000001-2936-483F-BEFF-659EE40E07BE}"/>
            </c:ext>
          </c:extLst>
        </c:ser>
        <c:dLbls>
          <c:showLegendKey val="0"/>
          <c:showVal val="0"/>
          <c:showCatName val="0"/>
          <c:showSerName val="0"/>
          <c:showPercent val="0"/>
          <c:showBubbleSize val="0"/>
        </c:dLbls>
        <c:marker val="1"/>
        <c:smooth val="0"/>
        <c:axId val="1680195712"/>
        <c:axId val="1673556720"/>
      </c:lineChart>
      <c:catAx>
        <c:axId val="1680959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673552976"/>
        <c:crosses val="autoZero"/>
        <c:auto val="1"/>
        <c:lblAlgn val="ctr"/>
        <c:lblOffset val="100"/>
        <c:noMultiLvlLbl val="0"/>
      </c:catAx>
      <c:valAx>
        <c:axId val="1673552976"/>
        <c:scaling>
          <c:orientation val="minMax"/>
        </c:scaling>
        <c:delete val="0"/>
        <c:axPos val="l"/>
        <c:majorGridlines>
          <c:spPr>
            <a:ln w="9525" cap="flat" cmpd="sng" algn="ctr">
              <a:solidFill>
                <a:schemeClr val="tx1">
                  <a:lumMod val="15000"/>
                  <a:lumOff val="85000"/>
                </a:schemeClr>
              </a:solidFill>
              <a:round/>
            </a:ln>
            <a:effectLst/>
          </c:spPr>
        </c:majorGridlines>
        <c:numFmt formatCode="0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680959712"/>
        <c:crosses val="autoZero"/>
        <c:crossBetween val="between"/>
      </c:valAx>
      <c:valAx>
        <c:axId val="1673556720"/>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680195712"/>
        <c:crosses val="max"/>
        <c:crossBetween val="between"/>
      </c:valAx>
      <c:catAx>
        <c:axId val="1680195712"/>
        <c:scaling>
          <c:orientation val="minMax"/>
        </c:scaling>
        <c:delete val="1"/>
        <c:axPos val="b"/>
        <c:majorTickMark val="out"/>
        <c:minorTickMark val="none"/>
        <c:tickLblPos val="nextTo"/>
        <c:crossAx val="167355672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report!$C$246</c:f>
              <c:strCache>
                <c:ptCount val="1"/>
                <c:pt idx="0">
                  <c:v>third-party merchant services</c:v>
                </c:pt>
              </c:strCache>
            </c:strRef>
          </c:tx>
          <c:spPr>
            <a:solidFill>
              <a:schemeClr val="accent1"/>
            </a:solidFill>
            <a:ln>
              <a:noFill/>
            </a:ln>
            <a:effectLst/>
          </c:spPr>
          <c:invertIfNegative val="0"/>
          <c:cat>
            <c:strRef>
              <c:f>report!$D$242:$P$242</c:f>
              <c:strCache>
                <c:ptCount val="13"/>
                <c:pt idx="0">
                  <c:v>1Q21</c:v>
                </c:pt>
                <c:pt idx="1">
                  <c:v>2Q21</c:v>
                </c:pt>
                <c:pt idx="2">
                  <c:v>3Q21</c:v>
                </c:pt>
                <c:pt idx="3">
                  <c:v>4Q21</c:v>
                </c:pt>
                <c:pt idx="4">
                  <c:v>1Q22</c:v>
                </c:pt>
                <c:pt idx="5">
                  <c:v>2Q22</c:v>
                </c:pt>
                <c:pt idx="6">
                  <c:v>3Q22</c:v>
                </c:pt>
                <c:pt idx="7">
                  <c:v>4Q22</c:v>
                </c:pt>
                <c:pt idx="8">
                  <c:v>1Q23</c:v>
                </c:pt>
                <c:pt idx="9">
                  <c:v>2Q23</c:v>
                </c:pt>
                <c:pt idx="10">
                  <c:v>3Q23</c:v>
                </c:pt>
                <c:pt idx="11">
                  <c:v>4Q23</c:v>
                </c:pt>
                <c:pt idx="12">
                  <c:v>1Q24</c:v>
                </c:pt>
              </c:strCache>
            </c:strRef>
          </c:cat>
          <c:val>
            <c:numRef>
              <c:f>report!$D$246:$P$246</c:f>
              <c:numCache>
                <c:formatCode>General</c:formatCode>
                <c:ptCount val="13"/>
                <c:pt idx="0">
                  <c:v>351</c:v>
                </c:pt>
                <c:pt idx="1">
                  <c:v>430</c:v>
                </c:pt>
                <c:pt idx="2">
                  <c:v>451</c:v>
                </c:pt>
                <c:pt idx="3">
                  <c:v>463</c:v>
                </c:pt>
                <c:pt idx="4">
                  <c:v>491</c:v>
                </c:pt>
                <c:pt idx="5">
                  <c:v>476</c:v>
                </c:pt>
                <c:pt idx="6">
                  <c:v>448</c:v>
                </c:pt>
                <c:pt idx="7">
                  <c:v>455</c:v>
                </c:pt>
                <c:pt idx="8">
                  <c:v>461</c:v>
                </c:pt>
                <c:pt idx="9">
                  <c:v>563</c:v>
                </c:pt>
                <c:pt idx="10">
                  <c:v>709</c:v>
                </c:pt>
                <c:pt idx="11">
                  <c:v>843</c:v>
                </c:pt>
                <c:pt idx="12">
                  <c:v>1047</c:v>
                </c:pt>
              </c:numCache>
            </c:numRef>
          </c:val>
          <c:extLst>
            <c:ext xmlns:c16="http://schemas.microsoft.com/office/drawing/2014/chart" uri="{C3380CC4-5D6E-409C-BE32-E72D297353CC}">
              <c16:uniqueId val="{00000000-F986-4245-9DFF-AC3D95E35A63}"/>
            </c:ext>
          </c:extLst>
        </c:ser>
        <c:dLbls>
          <c:showLegendKey val="0"/>
          <c:showVal val="0"/>
          <c:showCatName val="0"/>
          <c:showSerName val="0"/>
          <c:showPercent val="0"/>
          <c:showBubbleSize val="0"/>
        </c:dLbls>
        <c:gapWidth val="219"/>
        <c:axId val="1671655072"/>
        <c:axId val="1464874608"/>
      </c:barChart>
      <c:lineChart>
        <c:grouping val="standard"/>
        <c:varyColors val="0"/>
        <c:ser>
          <c:idx val="1"/>
          <c:order val="1"/>
          <c:tx>
            <c:strRef>
              <c:f>report!$C$247</c:f>
              <c:strCache>
                <c:ptCount val="1"/>
                <c:pt idx="0">
                  <c:v>%yoy</c:v>
                </c:pt>
              </c:strCache>
            </c:strRef>
          </c:tx>
          <c:spPr>
            <a:ln w="28575" cap="rnd">
              <a:solidFill>
                <a:schemeClr val="accent2"/>
              </a:solidFill>
              <a:round/>
            </a:ln>
            <a:effectLst/>
          </c:spPr>
          <c:marker>
            <c:symbol val="none"/>
          </c:marker>
          <c:cat>
            <c:strRef>
              <c:f>report!$D$242:$P$242</c:f>
              <c:strCache>
                <c:ptCount val="13"/>
                <c:pt idx="0">
                  <c:v>1Q21</c:v>
                </c:pt>
                <c:pt idx="1">
                  <c:v>2Q21</c:v>
                </c:pt>
                <c:pt idx="2">
                  <c:v>3Q21</c:v>
                </c:pt>
                <c:pt idx="3">
                  <c:v>4Q21</c:v>
                </c:pt>
                <c:pt idx="4">
                  <c:v>1Q22</c:v>
                </c:pt>
                <c:pt idx="5">
                  <c:v>2Q22</c:v>
                </c:pt>
                <c:pt idx="6">
                  <c:v>3Q22</c:v>
                </c:pt>
                <c:pt idx="7">
                  <c:v>4Q22</c:v>
                </c:pt>
                <c:pt idx="8">
                  <c:v>1Q23</c:v>
                </c:pt>
                <c:pt idx="9">
                  <c:v>2Q23</c:v>
                </c:pt>
                <c:pt idx="10">
                  <c:v>3Q23</c:v>
                </c:pt>
                <c:pt idx="11">
                  <c:v>4Q23</c:v>
                </c:pt>
                <c:pt idx="12">
                  <c:v>1Q24</c:v>
                </c:pt>
              </c:strCache>
            </c:strRef>
          </c:cat>
          <c:val>
            <c:numRef>
              <c:f>report!$D$247:$P$247</c:f>
              <c:numCache>
                <c:formatCode>0.0%</c:formatCode>
                <c:ptCount val="13"/>
                <c:pt idx="4">
                  <c:v>0.39886039886039892</c:v>
                </c:pt>
                <c:pt idx="5">
                  <c:v>0.10697674418604652</c:v>
                </c:pt>
                <c:pt idx="6">
                  <c:v>-6.6518847006651338E-3</c:v>
                </c:pt>
                <c:pt idx="7">
                  <c:v>-1.7278617710583144E-2</c:v>
                </c:pt>
                <c:pt idx="8">
                  <c:v>-6.1099796334012191E-2</c:v>
                </c:pt>
                <c:pt idx="9">
                  <c:v>0.1827731092436975</c:v>
                </c:pt>
                <c:pt idx="10">
                  <c:v>0.58258928571428581</c:v>
                </c:pt>
                <c:pt idx="11">
                  <c:v>0.85274725274725283</c:v>
                </c:pt>
                <c:pt idx="12">
                  <c:v>1.2711496746203905</c:v>
                </c:pt>
              </c:numCache>
            </c:numRef>
          </c:val>
          <c:smooth val="0"/>
          <c:extLst>
            <c:ext xmlns:c16="http://schemas.microsoft.com/office/drawing/2014/chart" uri="{C3380CC4-5D6E-409C-BE32-E72D297353CC}">
              <c16:uniqueId val="{00000001-F986-4245-9DFF-AC3D95E35A63}"/>
            </c:ext>
          </c:extLst>
        </c:ser>
        <c:dLbls>
          <c:showLegendKey val="0"/>
          <c:showVal val="0"/>
          <c:showCatName val="0"/>
          <c:showSerName val="0"/>
          <c:showPercent val="0"/>
          <c:showBubbleSize val="0"/>
        </c:dLbls>
        <c:marker val="1"/>
        <c:smooth val="0"/>
        <c:axId val="1594780896"/>
        <c:axId val="1729846208"/>
      </c:lineChart>
      <c:catAx>
        <c:axId val="1671655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464874608"/>
        <c:crosses val="autoZero"/>
        <c:auto val="1"/>
        <c:lblAlgn val="ctr"/>
        <c:lblOffset val="100"/>
        <c:noMultiLvlLbl val="0"/>
      </c:catAx>
      <c:valAx>
        <c:axId val="14648746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671655072"/>
        <c:crosses val="autoZero"/>
        <c:crossBetween val="between"/>
      </c:valAx>
      <c:valAx>
        <c:axId val="172984620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594780896"/>
        <c:crosses val="max"/>
        <c:crossBetween val="between"/>
      </c:valAx>
      <c:catAx>
        <c:axId val="1594780896"/>
        <c:scaling>
          <c:orientation val="minMax"/>
        </c:scaling>
        <c:delete val="1"/>
        <c:axPos val="b"/>
        <c:numFmt formatCode="General" sourceLinked="1"/>
        <c:majorTickMark val="out"/>
        <c:minorTickMark val="none"/>
        <c:tickLblPos val="nextTo"/>
        <c:crossAx val="172984620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report!$C$248</c:f>
              <c:strCache>
                <c:ptCount val="1"/>
                <c:pt idx="0">
                  <c:v>other revenues</c:v>
                </c:pt>
              </c:strCache>
            </c:strRef>
          </c:tx>
          <c:spPr>
            <a:solidFill>
              <a:schemeClr val="accent1"/>
            </a:solidFill>
            <a:ln>
              <a:noFill/>
            </a:ln>
            <a:effectLst/>
          </c:spPr>
          <c:invertIfNegative val="0"/>
          <c:cat>
            <c:strRef>
              <c:f>report!$D$242:$P$242</c:f>
              <c:strCache>
                <c:ptCount val="13"/>
                <c:pt idx="0">
                  <c:v>1Q21</c:v>
                </c:pt>
                <c:pt idx="1">
                  <c:v>2Q21</c:v>
                </c:pt>
                <c:pt idx="2">
                  <c:v>3Q21</c:v>
                </c:pt>
                <c:pt idx="3">
                  <c:v>4Q21</c:v>
                </c:pt>
                <c:pt idx="4">
                  <c:v>1Q22</c:v>
                </c:pt>
                <c:pt idx="5">
                  <c:v>2Q22</c:v>
                </c:pt>
                <c:pt idx="6">
                  <c:v>3Q22</c:v>
                </c:pt>
                <c:pt idx="7">
                  <c:v>4Q22</c:v>
                </c:pt>
                <c:pt idx="8">
                  <c:v>1Q23</c:v>
                </c:pt>
                <c:pt idx="9">
                  <c:v>2Q23</c:v>
                </c:pt>
                <c:pt idx="10">
                  <c:v>3Q23</c:v>
                </c:pt>
                <c:pt idx="11">
                  <c:v>4Q23</c:v>
                </c:pt>
                <c:pt idx="12">
                  <c:v>1Q24</c:v>
                </c:pt>
              </c:strCache>
            </c:strRef>
          </c:cat>
          <c:val>
            <c:numRef>
              <c:f>report!$D$248:$P$248</c:f>
              <c:numCache>
                <c:formatCode>General</c:formatCode>
                <c:ptCount val="13"/>
                <c:pt idx="0">
                  <c:v>49</c:v>
                </c:pt>
                <c:pt idx="1">
                  <c:v>53</c:v>
                </c:pt>
                <c:pt idx="2">
                  <c:v>57</c:v>
                </c:pt>
                <c:pt idx="3">
                  <c:v>65</c:v>
                </c:pt>
                <c:pt idx="4">
                  <c:v>70</c:v>
                </c:pt>
                <c:pt idx="5">
                  <c:v>81</c:v>
                </c:pt>
                <c:pt idx="6">
                  <c:v>113</c:v>
                </c:pt>
                <c:pt idx="7">
                  <c:v>111</c:v>
                </c:pt>
                <c:pt idx="8">
                  <c:v>135</c:v>
                </c:pt>
                <c:pt idx="9">
                  <c:v>135</c:v>
                </c:pt>
                <c:pt idx="10">
                  <c:v>160</c:v>
                </c:pt>
                <c:pt idx="11">
                  <c:v>155</c:v>
                </c:pt>
                <c:pt idx="12">
                  <c:v>172</c:v>
                </c:pt>
              </c:numCache>
            </c:numRef>
          </c:val>
          <c:extLst>
            <c:ext xmlns:c16="http://schemas.microsoft.com/office/drawing/2014/chart" uri="{C3380CC4-5D6E-409C-BE32-E72D297353CC}">
              <c16:uniqueId val="{00000000-50DF-42F7-A1A4-F51495628B31}"/>
            </c:ext>
          </c:extLst>
        </c:ser>
        <c:dLbls>
          <c:showLegendKey val="0"/>
          <c:showVal val="0"/>
          <c:showCatName val="0"/>
          <c:showSerName val="0"/>
          <c:showPercent val="0"/>
          <c:showBubbleSize val="0"/>
        </c:dLbls>
        <c:gapWidth val="219"/>
        <c:axId val="1680199712"/>
        <c:axId val="1932491552"/>
      </c:barChart>
      <c:lineChart>
        <c:grouping val="standard"/>
        <c:varyColors val="0"/>
        <c:ser>
          <c:idx val="1"/>
          <c:order val="1"/>
          <c:tx>
            <c:strRef>
              <c:f>report!$C$249</c:f>
              <c:strCache>
                <c:ptCount val="1"/>
                <c:pt idx="0">
                  <c:v>%yoy</c:v>
                </c:pt>
              </c:strCache>
            </c:strRef>
          </c:tx>
          <c:spPr>
            <a:ln w="28575" cap="rnd">
              <a:solidFill>
                <a:schemeClr val="accent2"/>
              </a:solidFill>
              <a:round/>
            </a:ln>
            <a:effectLst/>
          </c:spPr>
          <c:marker>
            <c:symbol val="none"/>
          </c:marker>
          <c:cat>
            <c:strRef>
              <c:f>report!$D$242:$P$242</c:f>
              <c:strCache>
                <c:ptCount val="13"/>
                <c:pt idx="0">
                  <c:v>1Q21</c:v>
                </c:pt>
                <c:pt idx="1">
                  <c:v>2Q21</c:v>
                </c:pt>
                <c:pt idx="2">
                  <c:v>3Q21</c:v>
                </c:pt>
                <c:pt idx="3">
                  <c:v>4Q21</c:v>
                </c:pt>
                <c:pt idx="4">
                  <c:v>1Q22</c:v>
                </c:pt>
                <c:pt idx="5">
                  <c:v>2Q22</c:v>
                </c:pt>
                <c:pt idx="6">
                  <c:v>3Q22</c:v>
                </c:pt>
                <c:pt idx="7">
                  <c:v>4Q22</c:v>
                </c:pt>
                <c:pt idx="8">
                  <c:v>1Q23</c:v>
                </c:pt>
                <c:pt idx="9">
                  <c:v>2Q23</c:v>
                </c:pt>
                <c:pt idx="10">
                  <c:v>3Q23</c:v>
                </c:pt>
                <c:pt idx="11">
                  <c:v>4Q23</c:v>
                </c:pt>
                <c:pt idx="12">
                  <c:v>1Q24</c:v>
                </c:pt>
              </c:strCache>
            </c:strRef>
          </c:cat>
          <c:val>
            <c:numRef>
              <c:f>report!$D$249:$P$249</c:f>
              <c:numCache>
                <c:formatCode>0.0%</c:formatCode>
                <c:ptCount val="13"/>
                <c:pt idx="4">
                  <c:v>0.4285714285714286</c:v>
                </c:pt>
                <c:pt idx="5">
                  <c:v>0.52830188679245293</c:v>
                </c:pt>
                <c:pt idx="6">
                  <c:v>0.98245614035087714</c:v>
                </c:pt>
                <c:pt idx="7">
                  <c:v>0.70769230769230762</c:v>
                </c:pt>
                <c:pt idx="8">
                  <c:v>0.9285714285714286</c:v>
                </c:pt>
                <c:pt idx="9">
                  <c:v>0.66666666666666674</c:v>
                </c:pt>
                <c:pt idx="10">
                  <c:v>0.41592920353982299</c:v>
                </c:pt>
                <c:pt idx="11">
                  <c:v>0.39639639639639634</c:v>
                </c:pt>
                <c:pt idx="12">
                  <c:v>0.27407407407407414</c:v>
                </c:pt>
              </c:numCache>
            </c:numRef>
          </c:val>
          <c:smooth val="0"/>
          <c:extLst>
            <c:ext xmlns:c16="http://schemas.microsoft.com/office/drawing/2014/chart" uri="{C3380CC4-5D6E-409C-BE32-E72D297353CC}">
              <c16:uniqueId val="{00000001-50DF-42F7-A1A4-F51495628B31}"/>
            </c:ext>
          </c:extLst>
        </c:ser>
        <c:dLbls>
          <c:showLegendKey val="0"/>
          <c:showVal val="0"/>
          <c:showCatName val="0"/>
          <c:showSerName val="0"/>
          <c:showPercent val="0"/>
          <c:showBubbleSize val="0"/>
        </c:dLbls>
        <c:marker val="1"/>
        <c:smooth val="0"/>
        <c:axId val="1932702128"/>
        <c:axId val="1729840800"/>
      </c:lineChart>
      <c:catAx>
        <c:axId val="1680199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932491552"/>
        <c:crosses val="autoZero"/>
        <c:auto val="1"/>
        <c:lblAlgn val="ctr"/>
        <c:lblOffset val="100"/>
        <c:noMultiLvlLbl val="0"/>
      </c:catAx>
      <c:valAx>
        <c:axId val="19324915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680199712"/>
        <c:crosses val="autoZero"/>
        <c:crossBetween val="between"/>
      </c:valAx>
      <c:valAx>
        <c:axId val="1729840800"/>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932702128"/>
        <c:crosses val="max"/>
        <c:crossBetween val="between"/>
      </c:valAx>
      <c:catAx>
        <c:axId val="1932702128"/>
        <c:scaling>
          <c:orientation val="minMax"/>
        </c:scaling>
        <c:delete val="1"/>
        <c:axPos val="b"/>
        <c:numFmt formatCode="General" sourceLinked="1"/>
        <c:majorTickMark val="out"/>
        <c:minorTickMark val="none"/>
        <c:tickLblPos val="nextTo"/>
        <c:crossAx val="172984080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1.jpeg"/><Relationship Id="rId18" Type="http://schemas.openxmlformats.org/officeDocument/2006/relationships/image" Target="../media/image16.png"/><Relationship Id="rId26" Type="http://schemas.openxmlformats.org/officeDocument/2006/relationships/image" Target="../media/image24.jpeg"/><Relationship Id="rId39" Type="http://schemas.openxmlformats.org/officeDocument/2006/relationships/image" Target="../media/image37.png"/><Relationship Id="rId21" Type="http://schemas.openxmlformats.org/officeDocument/2006/relationships/image" Target="../media/image19.png"/><Relationship Id="rId34" Type="http://schemas.openxmlformats.org/officeDocument/2006/relationships/image" Target="../media/image32.png"/><Relationship Id="rId42" Type="http://schemas.openxmlformats.org/officeDocument/2006/relationships/image" Target="../media/image40.png"/><Relationship Id="rId7" Type="http://schemas.openxmlformats.org/officeDocument/2006/relationships/image" Target="../media/image8.jpeg"/><Relationship Id="rId2" Type="http://schemas.openxmlformats.org/officeDocument/2006/relationships/image" Target="../media/image3.jpeg"/><Relationship Id="rId16" Type="http://schemas.openxmlformats.org/officeDocument/2006/relationships/image" Target="../media/image14.png"/><Relationship Id="rId29" Type="http://schemas.openxmlformats.org/officeDocument/2006/relationships/image" Target="../media/image27.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9.png"/><Relationship Id="rId24" Type="http://schemas.openxmlformats.org/officeDocument/2006/relationships/image" Target="../media/image22.png"/><Relationship Id="rId32" Type="http://schemas.openxmlformats.org/officeDocument/2006/relationships/image" Target="../media/image30.png"/><Relationship Id="rId37" Type="http://schemas.openxmlformats.org/officeDocument/2006/relationships/image" Target="../media/image35.png"/><Relationship Id="rId40" Type="http://schemas.openxmlformats.org/officeDocument/2006/relationships/image" Target="../media/image38.png"/><Relationship Id="rId45" Type="http://schemas.openxmlformats.org/officeDocument/2006/relationships/image" Target="../media/image43.png"/><Relationship Id="rId5" Type="http://schemas.openxmlformats.org/officeDocument/2006/relationships/image" Target="../media/image6.png"/><Relationship Id="rId15" Type="http://schemas.openxmlformats.org/officeDocument/2006/relationships/image" Target="../media/image13.png"/><Relationship Id="rId23" Type="http://schemas.openxmlformats.org/officeDocument/2006/relationships/image" Target="../media/image21.png"/><Relationship Id="rId28" Type="http://schemas.openxmlformats.org/officeDocument/2006/relationships/image" Target="../media/image26.jpeg"/><Relationship Id="rId36" Type="http://schemas.openxmlformats.org/officeDocument/2006/relationships/image" Target="../media/image34.png"/><Relationship Id="rId10" Type="http://schemas.openxmlformats.org/officeDocument/2006/relationships/chart" Target="../charts/chart3.xml"/><Relationship Id="rId19" Type="http://schemas.openxmlformats.org/officeDocument/2006/relationships/image" Target="../media/image17.png"/><Relationship Id="rId31" Type="http://schemas.openxmlformats.org/officeDocument/2006/relationships/image" Target="../media/image29.png"/><Relationship Id="rId44" Type="http://schemas.openxmlformats.org/officeDocument/2006/relationships/image" Target="../media/image42.png"/><Relationship Id="rId4" Type="http://schemas.openxmlformats.org/officeDocument/2006/relationships/image" Target="../media/image5.jpeg"/><Relationship Id="rId9" Type="http://schemas.openxmlformats.org/officeDocument/2006/relationships/chart" Target="../charts/chart2.xml"/><Relationship Id="rId14" Type="http://schemas.openxmlformats.org/officeDocument/2006/relationships/image" Target="../media/image12.png"/><Relationship Id="rId22" Type="http://schemas.openxmlformats.org/officeDocument/2006/relationships/image" Target="../media/image20.jpeg"/><Relationship Id="rId27" Type="http://schemas.openxmlformats.org/officeDocument/2006/relationships/image" Target="../media/image25.png"/><Relationship Id="rId30" Type="http://schemas.openxmlformats.org/officeDocument/2006/relationships/image" Target="../media/image28.png"/><Relationship Id="rId35" Type="http://schemas.openxmlformats.org/officeDocument/2006/relationships/image" Target="../media/image33.png"/><Relationship Id="rId43" Type="http://schemas.openxmlformats.org/officeDocument/2006/relationships/image" Target="../media/image41.png"/><Relationship Id="rId8" Type="http://schemas.openxmlformats.org/officeDocument/2006/relationships/chart" Target="../charts/chart1.xml"/><Relationship Id="rId3" Type="http://schemas.openxmlformats.org/officeDocument/2006/relationships/image" Target="../media/image4.jpeg"/><Relationship Id="rId12" Type="http://schemas.openxmlformats.org/officeDocument/2006/relationships/image" Target="../media/image10.png"/><Relationship Id="rId17" Type="http://schemas.openxmlformats.org/officeDocument/2006/relationships/image" Target="../media/image15.jpeg"/><Relationship Id="rId25" Type="http://schemas.openxmlformats.org/officeDocument/2006/relationships/image" Target="../media/image23.jpeg"/><Relationship Id="rId33" Type="http://schemas.openxmlformats.org/officeDocument/2006/relationships/image" Target="../media/image31.png"/><Relationship Id="rId38" Type="http://schemas.openxmlformats.org/officeDocument/2006/relationships/image" Target="../media/image36.png"/><Relationship Id="rId46" Type="http://schemas.openxmlformats.org/officeDocument/2006/relationships/image" Target="../media/image44.png"/><Relationship Id="rId20" Type="http://schemas.openxmlformats.org/officeDocument/2006/relationships/image" Target="../media/image18.jpeg"/><Relationship Id="rId41" Type="http://schemas.openxmlformats.org/officeDocument/2006/relationships/image" Target="../media/image39.png"/></Relationships>
</file>

<file path=xl/drawings/_rels/drawing3.xml.rels><?xml version="1.0" encoding="UTF-8" standalone="yes"?>
<Relationships xmlns="http://schemas.openxmlformats.org/package/2006/relationships"><Relationship Id="rId1"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15240</xdr:colOff>
      <xdr:row>3</xdr:row>
      <xdr:rowOff>152400</xdr:rowOff>
    </xdr:from>
    <xdr:to>
      <xdr:col>11</xdr:col>
      <xdr:colOff>22860</xdr:colOff>
      <xdr:row>36</xdr:row>
      <xdr:rowOff>209860</xdr:rowOff>
    </xdr:to>
    <xdr:pic>
      <xdr:nvPicPr>
        <xdr:cNvPr id="2" name="그림 1">
          <a:extLst>
            <a:ext uri="{FF2B5EF4-FFF2-40B4-BE49-F238E27FC236}">
              <a16:creationId xmlns:a16="http://schemas.microsoft.com/office/drawing/2014/main" id="{08F1750E-60D1-4B03-8821-976C85AE8DAB}"/>
            </a:ext>
          </a:extLst>
        </xdr:cNvPr>
        <xdr:cNvPicPr>
          <a:picLocks noChangeAspect="1"/>
        </xdr:cNvPicPr>
      </xdr:nvPicPr>
      <xdr:blipFill>
        <a:blip xmlns:r="http://schemas.openxmlformats.org/officeDocument/2006/relationships" r:embed="rId1"/>
        <a:stretch>
          <a:fillRect/>
        </a:stretch>
      </xdr:blipFill>
      <xdr:spPr>
        <a:xfrm>
          <a:off x="1356360" y="975360"/>
          <a:ext cx="6042660" cy="73498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533400</xdr:colOff>
      <xdr:row>1</xdr:row>
      <xdr:rowOff>82939</xdr:rowOff>
    </xdr:from>
    <xdr:to>
      <xdr:col>13</xdr:col>
      <xdr:colOff>586740</xdr:colOff>
      <xdr:row>5</xdr:row>
      <xdr:rowOff>137707</xdr:rowOff>
    </xdr:to>
    <xdr:pic>
      <xdr:nvPicPr>
        <xdr:cNvPr id="3" name="그림 2" descr="파일:Coupang logo.svg - 위키백과, 우리 모두의 백과사전">
          <a:extLst>
            <a:ext uri="{FF2B5EF4-FFF2-40B4-BE49-F238E27FC236}">
              <a16:creationId xmlns:a16="http://schemas.microsoft.com/office/drawing/2014/main" id="{8E7C67AC-39F3-4DCC-A59C-3204D2292EA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227320" y="303919"/>
          <a:ext cx="4114800" cy="9386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640080</xdr:colOff>
      <xdr:row>50</xdr:row>
      <xdr:rowOff>198120</xdr:rowOff>
    </xdr:from>
    <xdr:to>
      <xdr:col>19</xdr:col>
      <xdr:colOff>612028</xdr:colOff>
      <xdr:row>68</xdr:row>
      <xdr:rowOff>53340</xdr:rowOff>
    </xdr:to>
    <xdr:pic>
      <xdr:nvPicPr>
        <xdr:cNvPr id="4" name="그림 3" descr="쿠팡 로켓배송 지역 조회 방법, 쿠세권 확인하기">
          <a:extLst>
            <a:ext uri="{FF2B5EF4-FFF2-40B4-BE49-F238E27FC236}">
              <a16:creationId xmlns:a16="http://schemas.microsoft.com/office/drawing/2014/main" id="{07B09507-D153-4099-A700-CA62CD7BDF0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28660" y="11437620"/>
          <a:ext cx="4665868" cy="3832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175260</xdr:colOff>
      <xdr:row>124</xdr:row>
      <xdr:rowOff>188728</xdr:rowOff>
    </xdr:from>
    <xdr:to>
      <xdr:col>19</xdr:col>
      <xdr:colOff>533400</xdr:colOff>
      <xdr:row>132</xdr:row>
      <xdr:rowOff>99059</xdr:rowOff>
    </xdr:to>
    <xdr:pic>
      <xdr:nvPicPr>
        <xdr:cNvPr id="5" name="그림 4" descr="https://news.coupang.com/wp-content/uploads/2023/03/3-1.jpg">
          <a:extLst>
            <a:ext uri="{FF2B5EF4-FFF2-40B4-BE49-F238E27FC236}">
              <a16:creationId xmlns:a16="http://schemas.microsoft.com/office/drawing/2014/main" id="{AA6C67BF-B5F7-4DAE-867D-ADBC49F94472}"/>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216640" y="27780748"/>
          <a:ext cx="1699260" cy="17543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472440</xdr:colOff>
      <xdr:row>116</xdr:row>
      <xdr:rowOff>53340</xdr:rowOff>
    </xdr:from>
    <xdr:to>
      <xdr:col>20</xdr:col>
      <xdr:colOff>407545</xdr:colOff>
      <xdr:row>123</xdr:row>
      <xdr:rowOff>22860</xdr:rowOff>
    </xdr:to>
    <xdr:pic>
      <xdr:nvPicPr>
        <xdr:cNvPr id="6" name="그림 5" descr="https://news.coupang.com/wp-content/uploads/2023/03/2-1.jpg">
          <a:extLst>
            <a:ext uri="{FF2B5EF4-FFF2-40B4-BE49-F238E27FC236}">
              <a16:creationId xmlns:a16="http://schemas.microsoft.com/office/drawing/2014/main" id="{79DEEB75-1B5F-4F68-BBF2-0235108F173C}"/>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843260" y="25877520"/>
          <a:ext cx="2617345" cy="1516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22861</xdr:colOff>
      <xdr:row>213</xdr:row>
      <xdr:rowOff>167641</xdr:rowOff>
    </xdr:from>
    <xdr:to>
      <xdr:col>21</xdr:col>
      <xdr:colOff>251461</xdr:colOff>
      <xdr:row>228</xdr:row>
      <xdr:rowOff>185613</xdr:rowOff>
    </xdr:to>
    <xdr:pic>
      <xdr:nvPicPr>
        <xdr:cNvPr id="7" name="그림 6">
          <a:extLst>
            <a:ext uri="{FF2B5EF4-FFF2-40B4-BE49-F238E27FC236}">
              <a16:creationId xmlns:a16="http://schemas.microsoft.com/office/drawing/2014/main" id="{EF2F5B47-92FD-4501-B0EB-95D183B93B47}"/>
            </a:ext>
          </a:extLst>
        </xdr:cNvPr>
        <xdr:cNvPicPr>
          <a:picLocks noChangeAspect="1"/>
        </xdr:cNvPicPr>
      </xdr:nvPicPr>
      <xdr:blipFill>
        <a:blip xmlns:r="http://schemas.openxmlformats.org/officeDocument/2006/relationships" r:embed="rId5"/>
        <a:stretch>
          <a:fillRect/>
        </a:stretch>
      </xdr:blipFill>
      <xdr:spPr>
        <a:xfrm>
          <a:off x="9052561" y="47663101"/>
          <a:ext cx="4922520" cy="3332672"/>
        </a:xfrm>
        <a:prstGeom prst="rect">
          <a:avLst/>
        </a:prstGeom>
      </xdr:spPr>
    </xdr:pic>
    <xdr:clientData/>
  </xdr:twoCellAnchor>
  <xdr:twoCellAnchor editAs="oneCell">
    <xdr:from>
      <xdr:col>9</xdr:col>
      <xdr:colOff>160021</xdr:colOff>
      <xdr:row>209</xdr:row>
      <xdr:rowOff>73882</xdr:rowOff>
    </xdr:from>
    <xdr:to>
      <xdr:col>16</xdr:col>
      <xdr:colOff>76201</xdr:colOff>
      <xdr:row>212</xdr:row>
      <xdr:rowOff>190591</xdr:rowOff>
    </xdr:to>
    <xdr:pic>
      <xdr:nvPicPr>
        <xdr:cNvPr id="8" name="그림 7">
          <a:extLst>
            <a:ext uri="{FF2B5EF4-FFF2-40B4-BE49-F238E27FC236}">
              <a16:creationId xmlns:a16="http://schemas.microsoft.com/office/drawing/2014/main" id="{D3E957B1-6264-4855-8F11-8FBE099B22DB}"/>
            </a:ext>
          </a:extLst>
        </xdr:cNvPr>
        <xdr:cNvPicPr>
          <a:picLocks noChangeAspect="1"/>
        </xdr:cNvPicPr>
      </xdr:nvPicPr>
      <xdr:blipFill>
        <a:blip xmlns:r="http://schemas.openxmlformats.org/officeDocument/2006/relationships" r:embed="rId6"/>
        <a:stretch>
          <a:fillRect/>
        </a:stretch>
      </xdr:blipFill>
      <xdr:spPr>
        <a:xfrm>
          <a:off x="5836921" y="46685422"/>
          <a:ext cx="4610100" cy="779649"/>
        </a:xfrm>
        <a:prstGeom prst="rect">
          <a:avLst/>
        </a:prstGeom>
      </xdr:spPr>
    </xdr:pic>
    <xdr:clientData/>
  </xdr:twoCellAnchor>
  <xdr:twoCellAnchor editAs="oneCell">
    <xdr:from>
      <xdr:col>13</xdr:col>
      <xdr:colOff>213360</xdr:colOff>
      <xdr:row>229</xdr:row>
      <xdr:rowOff>196262</xdr:rowOff>
    </xdr:from>
    <xdr:to>
      <xdr:col>21</xdr:col>
      <xdr:colOff>495300</xdr:colOff>
      <xdr:row>239</xdr:row>
      <xdr:rowOff>68579</xdr:rowOff>
    </xdr:to>
    <xdr:pic>
      <xdr:nvPicPr>
        <xdr:cNvPr id="9" name="그림 8" descr="로켓그로스 판매수수료">
          <a:extLst>
            <a:ext uri="{FF2B5EF4-FFF2-40B4-BE49-F238E27FC236}">
              <a16:creationId xmlns:a16="http://schemas.microsoft.com/office/drawing/2014/main" id="{7601D0C9-DA5E-406B-BC87-75AA8C16CA4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8572500" y="51227402"/>
          <a:ext cx="5646420" cy="2082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278130</xdr:colOff>
      <xdr:row>253</xdr:row>
      <xdr:rowOff>102870</xdr:rowOff>
    </xdr:from>
    <xdr:to>
      <xdr:col>5</xdr:col>
      <xdr:colOff>521970</xdr:colOff>
      <xdr:row>265</xdr:row>
      <xdr:rowOff>194310</xdr:rowOff>
    </xdr:to>
    <xdr:graphicFrame macro="">
      <xdr:nvGraphicFramePr>
        <xdr:cNvPr id="11" name="차트 10">
          <a:extLst>
            <a:ext uri="{FF2B5EF4-FFF2-40B4-BE49-F238E27FC236}">
              <a16:creationId xmlns:a16="http://schemas.microsoft.com/office/drawing/2014/main" id="{241C2A63-816B-4900-B359-91ED518108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xdr:col>
      <xdr:colOff>628650</xdr:colOff>
      <xdr:row>253</xdr:row>
      <xdr:rowOff>95250</xdr:rowOff>
    </xdr:from>
    <xdr:to>
      <xdr:col>12</xdr:col>
      <xdr:colOff>506730</xdr:colOff>
      <xdr:row>265</xdr:row>
      <xdr:rowOff>186690</xdr:rowOff>
    </xdr:to>
    <xdr:graphicFrame macro="">
      <xdr:nvGraphicFramePr>
        <xdr:cNvPr id="12" name="차트 11">
          <a:extLst>
            <a:ext uri="{FF2B5EF4-FFF2-40B4-BE49-F238E27FC236}">
              <a16:creationId xmlns:a16="http://schemas.microsoft.com/office/drawing/2014/main" id="{14F0DCAF-8142-4580-82A9-0F17BC18C9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13</xdr:col>
      <xdr:colOff>26670</xdr:colOff>
      <xdr:row>253</xdr:row>
      <xdr:rowOff>80010</xdr:rowOff>
    </xdr:from>
    <xdr:to>
      <xdr:col>19</xdr:col>
      <xdr:colOff>575310</xdr:colOff>
      <xdr:row>265</xdr:row>
      <xdr:rowOff>171450</xdr:rowOff>
    </xdr:to>
    <xdr:graphicFrame macro="">
      <xdr:nvGraphicFramePr>
        <xdr:cNvPr id="13" name="차트 12">
          <a:extLst>
            <a:ext uri="{FF2B5EF4-FFF2-40B4-BE49-F238E27FC236}">
              <a16:creationId xmlns:a16="http://schemas.microsoft.com/office/drawing/2014/main" id="{AF26A0E4-2252-4BE9-915E-4743A1722C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16</xdr:col>
      <xdr:colOff>441960</xdr:colOff>
      <xdr:row>276</xdr:row>
      <xdr:rowOff>7620</xdr:rowOff>
    </xdr:from>
    <xdr:to>
      <xdr:col>21</xdr:col>
      <xdr:colOff>343182</xdr:colOff>
      <xdr:row>287</xdr:row>
      <xdr:rowOff>167865</xdr:rowOff>
    </xdr:to>
    <xdr:pic>
      <xdr:nvPicPr>
        <xdr:cNvPr id="10" name="그림 9">
          <a:extLst>
            <a:ext uri="{FF2B5EF4-FFF2-40B4-BE49-F238E27FC236}">
              <a16:creationId xmlns:a16="http://schemas.microsoft.com/office/drawing/2014/main" id="{371D4AC2-7B6D-4C45-99B6-D2304217157E}"/>
            </a:ext>
          </a:extLst>
        </xdr:cNvPr>
        <xdr:cNvPicPr>
          <a:picLocks noChangeAspect="1"/>
        </xdr:cNvPicPr>
      </xdr:nvPicPr>
      <xdr:blipFill>
        <a:blip xmlns:r="http://schemas.openxmlformats.org/officeDocument/2006/relationships" r:embed="rId11"/>
        <a:stretch>
          <a:fillRect/>
        </a:stretch>
      </xdr:blipFill>
      <xdr:spPr>
        <a:xfrm>
          <a:off x="12854940" y="61424820"/>
          <a:ext cx="3254022" cy="2598645"/>
        </a:xfrm>
        <a:prstGeom prst="rect">
          <a:avLst/>
        </a:prstGeom>
      </xdr:spPr>
    </xdr:pic>
    <xdr:clientData/>
  </xdr:twoCellAnchor>
  <xdr:twoCellAnchor editAs="oneCell">
    <xdr:from>
      <xdr:col>10</xdr:col>
      <xdr:colOff>320040</xdr:colOff>
      <xdr:row>290</xdr:row>
      <xdr:rowOff>38100</xdr:rowOff>
    </xdr:from>
    <xdr:to>
      <xdr:col>18</xdr:col>
      <xdr:colOff>152850</xdr:colOff>
      <xdr:row>315</xdr:row>
      <xdr:rowOff>160509</xdr:rowOff>
    </xdr:to>
    <xdr:pic>
      <xdr:nvPicPr>
        <xdr:cNvPr id="16" name="그림 15">
          <a:extLst>
            <a:ext uri="{FF2B5EF4-FFF2-40B4-BE49-F238E27FC236}">
              <a16:creationId xmlns:a16="http://schemas.microsoft.com/office/drawing/2014/main" id="{8DBC280C-AC7B-4888-BAC7-9DDA72E915EB}"/>
            </a:ext>
          </a:extLst>
        </xdr:cNvPr>
        <xdr:cNvPicPr>
          <a:picLocks noChangeAspect="1"/>
        </xdr:cNvPicPr>
      </xdr:nvPicPr>
      <xdr:blipFill>
        <a:blip xmlns:r="http://schemas.openxmlformats.org/officeDocument/2006/relationships" r:embed="rId12"/>
        <a:stretch>
          <a:fillRect/>
        </a:stretch>
      </xdr:blipFill>
      <xdr:spPr>
        <a:xfrm>
          <a:off x="8671560" y="64274700"/>
          <a:ext cx="5197290" cy="5646909"/>
        </a:xfrm>
        <a:prstGeom prst="rect">
          <a:avLst/>
        </a:prstGeom>
      </xdr:spPr>
    </xdr:pic>
    <xdr:clientData/>
  </xdr:twoCellAnchor>
  <xdr:twoCellAnchor editAs="oneCell">
    <xdr:from>
      <xdr:col>5</xdr:col>
      <xdr:colOff>327660</xdr:colOff>
      <xdr:row>284</xdr:row>
      <xdr:rowOff>152400</xdr:rowOff>
    </xdr:from>
    <xdr:to>
      <xdr:col>8</xdr:col>
      <xdr:colOff>419382</xdr:colOff>
      <xdr:row>293</xdr:row>
      <xdr:rowOff>0</xdr:rowOff>
    </xdr:to>
    <xdr:pic>
      <xdr:nvPicPr>
        <xdr:cNvPr id="18" name="그림 17" descr="225조원 이커머스… 네이버ㆍ쿠팡 '錢쟁'">
          <a:extLst>
            <a:ext uri="{FF2B5EF4-FFF2-40B4-BE49-F238E27FC236}">
              <a16:creationId xmlns:a16="http://schemas.microsoft.com/office/drawing/2014/main" id="{3BE87C4E-E148-4F74-8008-F81EF20DB2E3}"/>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5326380" y="63345060"/>
          <a:ext cx="2141502" cy="1836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121920</xdr:colOff>
      <xdr:row>283</xdr:row>
      <xdr:rowOff>182880</xdr:rowOff>
    </xdr:from>
    <xdr:to>
      <xdr:col>4</xdr:col>
      <xdr:colOff>585031</xdr:colOff>
      <xdr:row>301</xdr:row>
      <xdr:rowOff>37333</xdr:rowOff>
    </xdr:to>
    <xdr:pic>
      <xdr:nvPicPr>
        <xdr:cNvPr id="19" name="그림 18">
          <a:extLst>
            <a:ext uri="{FF2B5EF4-FFF2-40B4-BE49-F238E27FC236}">
              <a16:creationId xmlns:a16="http://schemas.microsoft.com/office/drawing/2014/main" id="{E45B4A84-0585-41A1-A503-084BA11BB53F}"/>
            </a:ext>
          </a:extLst>
        </xdr:cNvPr>
        <xdr:cNvPicPr>
          <a:picLocks noChangeAspect="1"/>
        </xdr:cNvPicPr>
      </xdr:nvPicPr>
      <xdr:blipFill>
        <a:blip xmlns:r="http://schemas.openxmlformats.org/officeDocument/2006/relationships" r:embed="rId14"/>
        <a:stretch>
          <a:fillRect/>
        </a:stretch>
      </xdr:blipFill>
      <xdr:spPr>
        <a:xfrm>
          <a:off x="1104900" y="63154560"/>
          <a:ext cx="3808291" cy="3832093"/>
        </a:xfrm>
        <a:prstGeom prst="rect">
          <a:avLst/>
        </a:prstGeom>
      </xdr:spPr>
    </xdr:pic>
    <xdr:clientData/>
  </xdr:twoCellAnchor>
  <xdr:twoCellAnchor editAs="oneCell">
    <xdr:from>
      <xdr:col>9</xdr:col>
      <xdr:colOff>320040</xdr:colOff>
      <xdr:row>328</xdr:row>
      <xdr:rowOff>45719</xdr:rowOff>
    </xdr:from>
    <xdr:to>
      <xdr:col>15</xdr:col>
      <xdr:colOff>527187</xdr:colOff>
      <xdr:row>342</xdr:row>
      <xdr:rowOff>167640</xdr:rowOff>
    </xdr:to>
    <xdr:pic>
      <xdr:nvPicPr>
        <xdr:cNvPr id="20" name="그림 19">
          <a:extLst>
            <a:ext uri="{FF2B5EF4-FFF2-40B4-BE49-F238E27FC236}">
              <a16:creationId xmlns:a16="http://schemas.microsoft.com/office/drawing/2014/main" id="{A292113D-E8AF-4738-8A78-AD36CDAF0FB4}"/>
            </a:ext>
          </a:extLst>
        </xdr:cNvPr>
        <xdr:cNvPicPr>
          <a:picLocks noChangeAspect="1"/>
        </xdr:cNvPicPr>
      </xdr:nvPicPr>
      <xdr:blipFill>
        <a:blip xmlns:r="http://schemas.openxmlformats.org/officeDocument/2006/relationships" r:embed="rId15"/>
        <a:stretch>
          <a:fillRect/>
        </a:stretch>
      </xdr:blipFill>
      <xdr:spPr>
        <a:xfrm>
          <a:off x="8039100" y="72961499"/>
          <a:ext cx="4230507" cy="3215641"/>
        </a:xfrm>
        <a:prstGeom prst="rect">
          <a:avLst/>
        </a:prstGeom>
      </xdr:spPr>
    </xdr:pic>
    <xdr:clientData/>
  </xdr:twoCellAnchor>
  <xdr:twoCellAnchor editAs="oneCell">
    <xdr:from>
      <xdr:col>10</xdr:col>
      <xdr:colOff>7620</xdr:colOff>
      <xdr:row>430</xdr:row>
      <xdr:rowOff>129540</xdr:rowOff>
    </xdr:from>
    <xdr:to>
      <xdr:col>14</xdr:col>
      <xdr:colOff>373644</xdr:colOff>
      <xdr:row>443</xdr:row>
      <xdr:rowOff>23100</xdr:rowOff>
    </xdr:to>
    <xdr:pic>
      <xdr:nvPicPr>
        <xdr:cNvPr id="21" name="그림 20">
          <a:extLst>
            <a:ext uri="{FF2B5EF4-FFF2-40B4-BE49-F238E27FC236}">
              <a16:creationId xmlns:a16="http://schemas.microsoft.com/office/drawing/2014/main" id="{9CB74E8F-F090-4CBF-AA60-1EBBF06C8BFE}"/>
            </a:ext>
          </a:extLst>
        </xdr:cNvPr>
        <xdr:cNvPicPr>
          <a:picLocks noChangeAspect="1"/>
        </xdr:cNvPicPr>
      </xdr:nvPicPr>
      <xdr:blipFill>
        <a:blip xmlns:r="http://schemas.openxmlformats.org/officeDocument/2006/relationships" r:embed="rId16"/>
        <a:stretch>
          <a:fillRect/>
        </a:stretch>
      </xdr:blipFill>
      <xdr:spPr>
        <a:xfrm>
          <a:off x="8397240" y="77845920"/>
          <a:ext cx="3048264" cy="2766300"/>
        </a:xfrm>
        <a:prstGeom prst="rect">
          <a:avLst/>
        </a:prstGeom>
      </xdr:spPr>
    </xdr:pic>
    <xdr:clientData/>
  </xdr:twoCellAnchor>
  <xdr:twoCellAnchor editAs="oneCell">
    <xdr:from>
      <xdr:col>10</xdr:col>
      <xdr:colOff>647700</xdr:colOff>
      <xdr:row>466</xdr:row>
      <xdr:rowOff>68580</xdr:rowOff>
    </xdr:from>
    <xdr:to>
      <xdr:col>18</xdr:col>
      <xdr:colOff>394738</xdr:colOff>
      <xdr:row>482</xdr:row>
      <xdr:rowOff>34290</xdr:rowOff>
    </xdr:to>
    <xdr:pic>
      <xdr:nvPicPr>
        <xdr:cNvPr id="24" name="그림 23" descr="과징금 1400억' 쿠팡…쿠팡이츠 서비스도 영향 받을까 - 머니투데이">
          <a:extLst>
            <a:ext uri="{FF2B5EF4-FFF2-40B4-BE49-F238E27FC236}">
              <a16:creationId xmlns:a16="http://schemas.microsoft.com/office/drawing/2014/main" id="{25D3532F-5D51-4D04-9EB0-74B257639B53}"/>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037320" y="85740240"/>
          <a:ext cx="5111518" cy="35013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655320</xdr:colOff>
      <xdr:row>483</xdr:row>
      <xdr:rowOff>99060</xdr:rowOff>
    </xdr:from>
    <xdr:to>
      <xdr:col>16</xdr:col>
      <xdr:colOff>255191</xdr:colOff>
      <xdr:row>494</xdr:row>
      <xdr:rowOff>106947</xdr:rowOff>
    </xdr:to>
    <xdr:pic>
      <xdr:nvPicPr>
        <xdr:cNvPr id="17" name="그림 16">
          <a:extLst>
            <a:ext uri="{FF2B5EF4-FFF2-40B4-BE49-F238E27FC236}">
              <a16:creationId xmlns:a16="http://schemas.microsoft.com/office/drawing/2014/main" id="{27368E0E-FB6C-40F8-8F8E-F7998E87491B}"/>
            </a:ext>
          </a:extLst>
        </xdr:cNvPr>
        <xdr:cNvPicPr>
          <a:picLocks noChangeAspect="1"/>
        </xdr:cNvPicPr>
      </xdr:nvPicPr>
      <xdr:blipFill>
        <a:blip xmlns:r="http://schemas.openxmlformats.org/officeDocument/2006/relationships" r:embed="rId18"/>
        <a:stretch>
          <a:fillRect/>
        </a:stretch>
      </xdr:blipFill>
      <xdr:spPr>
        <a:xfrm>
          <a:off x="10386060" y="89527380"/>
          <a:ext cx="2282111" cy="2438667"/>
        </a:xfrm>
        <a:prstGeom prst="rect">
          <a:avLst/>
        </a:prstGeom>
      </xdr:spPr>
    </xdr:pic>
    <xdr:clientData/>
  </xdr:twoCellAnchor>
  <xdr:twoCellAnchor editAs="oneCell">
    <xdr:from>
      <xdr:col>12</xdr:col>
      <xdr:colOff>609600</xdr:colOff>
      <xdr:row>520</xdr:row>
      <xdr:rowOff>175260</xdr:rowOff>
    </xdr:from>
    <xdr:to>
      <xdr:col>19</xdr:col>
      <xdr:colOff>663707</xdr:colOff>
      <xdr:row>532</xdr:row>
      <xdr:rowOff>213714</xdr:rowOff>
    </xdr:to>
    <xdr:pic>
      <xdr:nvPicPr>
        <xdr:cNvPr id="25" name="그림 24">
          <a:extLst>
            <a:ext uri="{FF2B5EF4-FFF2-40B4-BE49-F238E27FC236}">
              <a16:creationId xmlns:a16="http://schemas.microsoft.com/office/drawing/2014/main" id="{F7550631-3547-4534-B9DE-603D8DD55C12}"/>
            </a:ext>
          </a:extLst>
        </xdr:cNvPr>
        <xdr:cNvPicPr>
          <a:picLocks noChangeAspect="1"/>
        </xdr:cNvPicPr>
      </xdr:nvPicPr>
      <xdr:blipFill>
        <a:blip xmlns:r="http://schemas.openxmlformats.org/officeDocument/2006/relationships" r:embed="rId19"/>
        <a:stretch>
          <a:fillRect/>
        </a:stretch>
      </xdr:blipFill>
      <xdr:spPr>
        <a:xfrm>
          <a:off x="10340340" y="129654300"/>
          <a:ext cx="4748027" cy="2690214"/>
        </a:xfrm>
        <a:prstGeom prst="rect">
          <a:avLst/>
        </a:prstGeom>
      </xdr:spPr>
    </xdr:pic>
    <xdr:clientData/>
  </xdr:twoCellAnchor>
  <xdr:twoCellAnchor editAs="oneCell">
    <xdr:from>
      <xdr:col>11</xdr:col>
      <xdr:colOff>320040</xdr:colOff>
      <xdr:row>539</xdr:row>
      <xdr:rowOff>121920</xdr:rowOff>
    </xdr:from>
    <xdr:to>
      <xdr:col>15</xdr:col>
      <xdr:colOff>443596</xdr:colOff>
      <xdr:row>553</xdr:row>
      <xdr:rowOff>129540</xdr:rowOff>
    </xdr:to>
    <xdr:pic>
      <xdr:nvPicPr>
        <xdr:cNvPr id="26" name="그림 25" descr="그렇게 가격 올리더니… 재고 쌓이는 명품 '인기 시들' - 국민일보">
          <a:extLst>
            <a:ext uri="{FF2B5EF4-FFF2-40B4-BE49-F238E27FC236}">
              <a16:creationId xmlns:a16="http://schemas.microsoft.com/office/drawing/2014/main" id="{672B4883-56D5-4F72-B38E-86D94637C57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380220" y="97284540"/>
          <a:ext cx="2805796" cy="310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510541</xdr:colOff>
      <xdr:row>554</xdr:row>
      <xdr:rowOff>46766</xdr:rowOff>
    </xdr:from>
    <xdr:to>
      <xdr:col>16</xdr:col>
      <xdr:colOff>243841</xdr:colOff>
      <xdr:row>562</xdr:row>
      <xdr:rowOff>45981</xdr:rowOff>
    </xdr:to>
    <xdr:pic>
      <xdr:nvPicPr>
        <xdr:cNvPr id="28" name="그림 27">
          <a:extLst>
            <a:ext uri="{FF2B5EF4-FFF2-40B4-BE49-F238E27FC236}">
              <a16:creationId xmlns:a16="http://schemas.microsoft.com/office/drawing/2014/main" id="{36631B37-DD2A-43A9-999B-59CE0744CC6A}"/>
            </a:ext>
          </a:extLst>
        </xdr:cNvPr>
        <xdr:cNvPicPr>
          <a:picLocks noChangeAspect="1"/>
        </xdr:cNvPicPr>
      </xdr:nvPicPr>
      <xdr:blipFill>
        <a:blip xmlns:r="http://schemas.openxmlformats.org/officeDocument/2006/relationships" r:embed="rId21"/>
        <a:stretch>
          <a:fillRect/>
        </a:stretch>
      </xdr:blipFill>
      <xdr:spPr>
        <a:xfrm>
          <a:off x="8900161" y="100524086"/>
          <a:ext cx="3756660" cy="1767055"/>
        </a:xfrm>
        <a:prstGeom prst="rect">
          <a:avLst/>
        </a:prstGeom>
      </xdr:spPr>
    </xdr:pic>
    <xdr:clientData/>
  </xdr:twoCellAnchor>
  <xdr:twoCellAnchor editAs="oneCell">
    <xdr:from>
      <xdr:col>10</xdr:col>
      <xdr:colOff>502920</xdr:colOff>
      <xdr:row>564</xdr:row>
      <xdr:rowOff>129540</xdr:rowOff>
    </xdr:from>
    <xdr:to>
      <xdr:col>17</xdr:col>
      <xdr:colOff>571500</xdr:colOff>
      <xdr:row>576</xdr:row>
      <xdr:rowOff>60960</xdr:rowOff>
    </xdr:to>
    <xdr:pic>
      <xdr:nvPicPr>
        <xdr:cNvPr id="29" name="그림 28" descr="이제는 온라인 쇼핑이 대세…구매 비중 절반 넘었다&quot; | 연합뉴스">
          <a:extLst>
            <a:ext uri="{FF2B5EF4-FFF2-40B4-BE49-F238E27FC236}">
              <a16:creationId xmlns:a16="http://schemas.microsoft.com/office/drawing/2014/main" id="{7C0E0A19-CF5C-47FD-B27F-BA4D07332A8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892540" y="102816660"/>
          <a:ext cx="4762500" cy="2575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251460</xdr:colOff>
      <xdr:row>573</xdr:row>
      <xdr:rowOff>118080</xdr:rowOff>
    </xdr:from>
    <xdr:to>
      <xdr:col>6</xdr:col>
      <xdr:colOff>640080</xdr:colOff>
      <xdr:row>587</xdr:row>
      <xdr:rowOff>182880</xdr:rowOff>
    </xdr:to>
    <xdr:pic>
      <xdr:nvPicPr>
        <xdr:cNvPr id="30" name="그림 29" descr="빅3 중 발란 이용률 1위, 명품 전문 쇼핑몰 순위 얼마나 달라졌나 - 오픈서베이 블로그">
          <a:extLst>
            <a:ext uri="{FF2B5EF4-FFF2-40B4-BE49-F238E27FC236}">
              <a16:creationId xmlns:a16="http://schemas.microsoft.com/office/drawing/2014/main" id="{EFB7D434-DD34-449F-92C7-89330B1F60D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22020" y="104794020"/>
          <a:ext cx="5387340" cy="3158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228599</xdr:colOff>
      <xdr:row>11</xdr:row>
      <xdr:rowOff>178720</xdr:rowOff>
    </xdr:from>
    <xdr:to>
      <xdr:col>8</xdr:col>
      <xdr:colOff>379702</xdr:colOff>
      <xdr:row>27</xdr:row>
      <xdr:rowOff>152400</xdr:rowOff>
    </xdr:to>
    <xdr:pic>
      <xdr:nvPicPr>
        <xdr:cNvPr id="32" name="그림 31">
          <a:extLst>
            <a:ext uri="{FF2B5EF4-FFF2-40B4-BE49-F238E27FC236}">
              <a16:creationId xmlns:a16="http://schemas.microsoft.com/office/drawing/2014/main" id="{2939934E-9A79-4F5D-856F-02B16CE28690}"/>
            </a:ext>
          </a:extLst>
        </xdr:cNvPr>
        <xdr:cNvPicPr>
          <a:picLocks noChangeAspect="1"/>
        </xdr:cNvPicPr>
      </xdr:nvPicPr>
      <xdr:blipFill>
        <a:blip xmlns:r="http://schemas.openxmlformats.org/officeDocument/2006/relationships" r:embed="rId24"/>
        <a:stretch>
          <a:fillRect/>
        </a:stretch>
      </xdr:blipFill>
      <xdr:spPr>
        <a:xfrm>
          <a:off x="899159" y="2609500"/>
          <a:ext cx="6529043" cy="3509360"/>
        </a:xfrm>
        <a:prstGeom prst="rect">
          <a:avLst/>
        </a:prstGeom>
      </xdr:spPr>
    </xdr:pic>
    <xdr:clientData/>
  </xdr:twoCellAnchor>
  <xdr:twoCellAnchor editAs="oneCell">
    <xdr:from>
      <xdr:col>2</xdr:col>
      <xdr:colOff>167640</xdr:colOff>
      <xdr:row>353</xdr:row>
      <xdr:rowOff>45720</xdr:rowOff>
    </xdr:from>
    <xdr:to>
      <xdr:col>4</xdr:col>
      <xdr:colOff>652177</xdr:colOff>
      <xdr:row>370</xdr:row>
      <xdr:rowOff>137160</xdr:rowOff>
    </xdr:to>
    <xdr:pic>
      <xdr:nvPicPr>
        <xdr:cNvPr id="33" name="그림 32" descr="알리·테무 이용자 폭증했다지만…1인당 거래액은 ‘글쎄’">
          <a:extLst>
            <a:ext uri="{FF2B5EF4-FFF2-40B4-BE49-F238E27FC236}">
              <a16:creationId xmlns:a16="http://schemas.microsoft.com/office/drawing/2014/main" id="{234E5D54-6683-40AD-BA7C-98B750D0D263}"/>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150620" y="110246160"/>
          <a:ext cx="3829717" cy="3848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243840</xdr:colOff>
      <xdr:row>344</xdr:row>
      <xdr:rowOff>167640</xdr:rowOff>
    </xdr:from>
    <xdr:to>
      <xdr:col>16</xdr:col>
      <xdr:colOff>407761</xdr:colOff>
      <xdr:row>372</xdr:row>
      <xdr:rowOff>160020</xdr:rowOff>
    </xdr:to>
    <xdr:pic>
      <xdr:nvPicPr>
        <xdr:cNvPr id="34" name="그림 33" descr="11번가 넘어선 알리, G마켓 제친 테무 [데이터로 보는 세상]">
          <a:extLst>
            <a:ext uri="{FF2B5EF4-FFF2-40B4-BE49-F238E27FC236}">
              <a16:creationId xmlns:a16="http://schemas.microsoft.com/office/drawing/2014/main" id="{903604C6-746E-4048-AC27-9AD62BC05558}"/>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304020" y="108379260"/>
          <a:ext cx="3516721" cy="61798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220980</xdr:colOff>
      <xdr:row>412</xdr:row>
      <xdr:rowOff>167639</xdr:rowOff>
    </xdr:from>
    <xdr:to>
      <xdr:col>17</xdr:col>
      <xdr:colOff>556260</xdr:colOff>
      <xdr:row>424</xdr:row>
      <xdr:rowOff>103518</xdr:rowOff>
    </xdr:to>
    <xdr:pic>
      <xdr:nvPicPr>
        <xdr:cNvPr id="35" name="그림 34" descr="225조원 이커머스… 네이버ㆍ쿠팡 '錢쟁'">
          <a:extLst>
            <a:ext uri="{FF2B5EF4-FFF2-40B4-BE49-F238E27FC236}">
              <a16:creationId xmlns:a16="http://schemas.microsoft.com/office/drawing/2014/main" id="{E88B7AC2-1E57-41A6-A32E-7B20B7710AA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0622280" y="123405899"/>
          <a:ext cx="3017520" cy="25876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91440</xdr:colOff>
      <xdr:row>494</xdr:row>
      <xdr:rowOff>53341</xdr:rowOff>
    </xdr:from>
    <xdr:to>
      <xdr:col>18</xdr:col>
      <xdr:colOff>614028</xdr:colOff>
      <xdr:row>512</xdr:row>
      <xdr:rowOff>114301</xdr:rowOff>
    </xdr:to>
    <xdr:pic>
      <xdr:nvPicPr>
        <xdr:cNvPr id="14" name="그림 13">
          <a:extLst>
            <a:ext uri="{FF2B5EF4-FFF2-40B4-BE49-F238E27FC236}">
              <a16:creationId xmlns:a16="http://schemas.microsoft.com/office/drawing/2014/main" id="{EDCBC526-E457-4DB9-9535-9A5240C126AF}"/>
            </a:ext>
          </a:extLst>
        </xdr:cNvPr>
        <xdr:cNvPicPr>
          <a:picLocks noChangeAspect="1"/>
        </xdr:cNvPicPr>
      </xdr:nvPicPr>
      <xdr:blipFill>
        <a:blip xmlns:r="http://schemas.openxmlformats.org/officeDocument/2006/relationships" r:embed="rId27"/>
        <a:stretch>
          <a:fillRect/>
        </a:stretch>
      </xdr:blipFill>
      <xdr:spPr>
        <a:xfrm>
          <a:off x="11833860" y="91752421"/>
          <a:ext cx="2534268" cy="4038600"/>
        </a:xfrm>
        <a:prstGeom prst="rect">
          <a:avLst/>
        </a:prstGeom>
      </xdr:spPr>
    </xdr:pic>
    <xdr:clientData/>
  </xdr:twoCellAnchor>
  <xdr:twoCellAnchor editAs="oneCell">
    <xdr:from>
      <xdr:col>10</xdr:col>
      <xdr:colOff>114300</xdr:colOff>
      <xdr:row>498</xdr:row>
      <xdr:rowOff>160020</xdr:rowOff>
    </xdr:from>
    <xdr:to>
      <xdr:col>14</xdr:col>
      <xdr:colOff>236370</xdr:colOff>
      <xdr:row>511</xdr:row>
      <xdr:rowOff>137160</xdr:rowOff>
    </xdr:to>
    <xdr:pic>
      <xdr:nvPicPr>
        <xdr:cNvPr id="36" name="그림 35" descr="쿠팡플레이 오리지널 드라마 라인업. [ⓒ 쿠팡플레이]">
          <a:extLst>
            <a:ext uri="{FF2B5EF4-FFF2-40B4-BE49-F238E27FC236}">
              <a16:creationId xmlns:a16="http://schemas.microsoft.com/office/drawing/2014/main" id="{4D24D1D3-93A8-4D0B-B16E-C2705616588A}"/>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8503920" y="92743020"/>
          <a:ext cx="2804310" cy="2849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556260</xdr:colOff>
      <xdr:row>730</xdr:row>
      <xdr:rowOff>167640</xdr:rowOff>
    </xdr:from>
    <xdr:to>
      <xdr:col>16</xdr:col>
      <xdr:colOff>99311</xdr:colOff>
      <xdr:row>740</xdr:row>
      <xdr:rowOff>106866</xdr:rowOff>
    </xdr:to>
    <xdr:pic>
      <xdr:nvPicPr>
        <xdr:cNvPr id="37" name="그림 36">
          <a:extLst>
            <a:ext uri="{FF2B5EF4-FFF2-40B4-BE49-F238E27FC236}">
              <a16:creationId xmlns:a16="http://schemas.microsoft.com/office/drawing/2014/main" id="{2BA34A4D-3065-4C04-9152-1B57699C9264}"/>
            </a:ext>
          </a:extLst>
        </xdr:cNvPr>
        <xdr:cNvPicPr>
          <a:picLocks noChangeAspect="1"/>
        </xdr:cNvPicPr>
      </xdr:nvPicPr>
      <xdr:blipFill>
        <a:blip xmlns:r="http://schemas.openxmlformats.org/officeDocument/2006/relationships" r:embed="rId29"/>
        <a:stretch>
          <a:fillRect/>
        </a:stretch>
      </xdr:blipFill>
      <xdr:spPr>
        <a:xfrm>
          <a:off x="9616440" y="162024060"/>
          <a:ext cx="2895851" cy="2149026"/>
        </a:xfrm>
        <a:prstGeom prst="rect">
          <a:avLst/>
        </a:prstGeom>
      </xdr:spPr>
    </xdr:pic>
    <xdr:clientData/>
  </xdr:twoCellAnchor>
  <xdr:twoCellAnchor editAs="oneCell">
    <xdr:from>
      <xdr:col>8</xdr:col>
      <xdr:colOff>525780</xdr:colOff>
      <xdr:row>741</xdr:row>
      <xdr:rowOff>144781</xdr:rowOff>
    </xdr:from>
    <xdr:to>
      <xdr:col>13</xdr:col>
      <xdr:colOff>12285</xdr:colOff>
      <xdr:row>754</xdr:row>
      <xdr:rowOff>1</xdr:rowOff>
    </xdr:to>
    <xdr:pic>
      <xdr:nvPicPr>
        <xdr:cNvPr id="38" name="그림 37">
          <a:extLst>
            <a:ext uri="{FF2B5EF4-FFF2-40B4-BE49-F238E27FC236}">
              <a16:creationId xmlns:a16="http://schemas.microsoft.com/office/drawing/2014/main" id="{16486F4D-CCCF-4973-B744-C612E3818C40}"/>
            </a:ext>
          </a:extLst>
        </xdr:cNvPr>
        <xdr:cNvPicPr>
          <a:picLocks noChangeAspect="1"/>
        </xdr:cNvPicPr>
      </xdr:nvPicPr>
      <xdr:blipFill>
        <a:blip xmlns:r="http://schemas.openxmlformats.org/officeDocument/2006/relationships" r:embed="rId30"/>
        <a:stretch>
          <a:fillRect/>
        </a:stretch>
      </xdr:blipFill>
      <xdr:spPr>
        <a:xfrm>
          <a:off x="7574280" y="164431981"/>
          <a:ext cx="2839305" cy="2727960"/>
        </a:xfrm>
        <a:prstGeom prst="rect">
          <a:avLst/>
        </a:prstGeom>
      </xdr:spPr>
    </xdr:pic>
    <xdr:clientData/>
  </xdr:twoCellAnchor>
  <xdr:twoCellAnchor editAs="oneCell">
    <xdr:from>
      <xdr:col>13</xdr:col>
      <xdr:colOff>281940</xdr:colOff>
      <xdr:row>741</xdr:row>
      <xdr:rowOff>99060</xdr:rowOff>
    </xdr:from>
    <xdr:to>
      <xdr:col>17</xdr:col>
      <xdr:colOff>289794</xdr:colOff>
      <xdr:row>753</xdr:row>
      <xdr:rowOff>45983</xdr:rowOff>
    </xdr:to>
    <xdr:pic>
      <xdr:nvPicPr>
        <xdr:cNvPr id="39" name="그림 38">
          <a:extLst>
            <a:ext uri="{FF2B5EF4-FFF2-40B4-BE49-F238E27FC236}">
              <a16:creationId xmlns:a16="http://schemas.microsoft.com/office/drawing/2014/main" id="{0F2F0A39-02CE-4198-9C29-900D42653EED}"/>
            </a:ext>
          </a:extLst>
        </xdr:cNvPr>
        <xdr:cNvPicPr>
          <a:picLocks noChangeAspect="1"/>
        </xdr:cNvPicPr>
      </xdr:nvPicPr>
      <xdr:blipFill>
        <a:blip xmlns:r="http://schemas.openxmlformats.org/officeDocument/2006/relationships" r:embed="rId31"/>
        <a:stretch>
          <a:fillRect/>
        </a:stretch>
      </xdr:blipFill>
      <xdr:spPr>
        <a:xfrm>
          <a:off x="10683240" y="164386260"/>
          <a:ext cx="2690094" cy="2598683"/>
        </a:xfrm>
        <a:prstGeom prst="rect">
          <a:avLst/>
        </a:prstGeom>
      </xdr:spPr>
    </xdr:pic>
    <xdr:clientData/>
  </xdr:twoCellAnchor>
  <xdr:twoCellAnchor editAs="oneCell">
    <xdr:from>
      <xdr:col>8</xdr:col>
      <xdr:colOff>624840</xdr:colOff>
      <xdr:row>276</xdr:row>
      <xdr:rowOff>99060</xdr:rowOff>
    </xdr:from>
    <xdr:to>
      <xdr:col>16</xdr:col>
      <xdr:colOff>177474</xdr:colOff>
      <xdr:row>287</xdr:row>
      <xdr:rowOff>114300</xdr:rowOff>
    </xdr:to>
    <xdr:pic>
      <xdr:nvPicPr>
        <xdr:cNvPr id="40" name="그림 39" descr="한국 이커머스 침투율 상단은 얼마일까? &gt; - 한국 이커머스의 특이점 : 네이버 블로그">
          <a:extLst>
            <a:ext uri="{FF2B5EF4-FFF2-40B4-BE49-F238E27FC236}">
              <a16:creationId xmlns:a16="http://schemas.microsoft.com/office/drawing/2014/main" id="{521B0511-2AA7-4449-AC12-F396D0977DA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7673340" y="61516260"/>
          <a:ext cx="4917114" cy="2453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449580</xdr:colOff>
      <xdr:row>592</xdr:row>
      <xdr:rowOff>99061</xdr:rowOff>
    </xdr:from>
    <xdr:to>
      <xdr:col>16</xdr:col>
      <xdr:colOff>559661</xdr:colOff>
      <xdr:row>604</xdr:row>
      <xdr:rowOff>38101</xdr:rowOff>
    </xdr:to>
    <xdr:pic>
      <xdr:nvPicPr>
        <xdr:cNvPr id="15" name="그림 14">
          <a:extLst>
            <a:ext uri="{FF2B5EF4-FFF2-40B4-BE49-F238E27FC236}">
              <a16:creationId xmlns:a16="http://schemas.microsoft.com/office/drawing/2014/main" id="{16E3ED8C-563D-4AA1-8452-C9C8529128CD}"/>
            </a:ext>
          </a:extLst>
        </xdr:cNvPr>
        <xdr:cNvPicPr>
          <a:picLocks noChangeAspect="1"/>
        </xdr:cNvPicPr>
      </xdr:nvPicPr>
      <xdr:blipFill>
        <a:blip xmlns:r="http://schemas.openxmlformats.org/officeDocument/2006/relationships" r:embed="rId33"/>
        <a:stretch>
          <a:fillRect/>
        </a:stretch>
      </xdr:blipFill>
      <xdr:spPr>
        <a:xfrm>
          <a:off x="10180320" y="131124961"/>
          <a:ext cx="2792321" cy="2552700"/>
        </a:xfrm>
        <a:prstGeom prst="rect">
          <a:avLst/>
        </a:prstGeom>
      </xdr:spPr>
    </xdr:pic>
    <xdr:clientData/>
  </xdr:twoCellAnchor>
  <xdr:twoCellAnchor editAs="oneCell">
    <xdr:from>
      <xdr:col>6</xdr:col>
      <xdr:colOff>182881</xdr:colOff>
      <xdr:row>602</xdr:row>
      <xdr:rowOff>1</xdr:rowOff>
    </xdr:from>
    <xdr:to>
      <xdr:col>12</xdr:col>
      <xdr:colOff>243247</xdr:colOff>
      <xdr:row>611</xdr:row>
      <xdr:rowOff>15241</xdr:rowOff>
    </xdr:to>
    <xdr:pic>
      <xdr:nvPicPr>
        <xdr:cNvPr id="22" name="그림 21">
          <a:extLst>
            <a:ext uri="{FF2B5EF4-FFF2-40B4-BE49-F238E27FC236}">
              <a16:creationId xmlns:a16="http://schemas.microsoft.com/office/drawing/2014/main" id="{CD2F11C6-A97A-48BE-9A49-A59034312685}"/>
            </a:ext>
          </a:extLst>
        </xdr:cNvPr>
        <xdr:cNvPicPr>
          <a:picLocks noChangeAspect="1"/>
        </xdr:cNvPicPr>
      </xdr:nvPicPr>
      <xdr:blipFill>
        <a:blip xmlns:r="http://schemas.openxmlformats.org/officeDocument/2006/relationships" r:embed="rId34"/>
        <a:stretch>
          <a:fillRect/>
        </a:stretch>
      </xdr:blipFill>
      <xdr:spPr>
        <a:xfrm>
          <a:off x="5852161" y="133197601"/>
          <a:ext cx="4121826" cy="2004060"/>
        </a:xfrm>
        <a:prstGeom prst="rect">
          <a:avLst/>
        </a:prstGeom>
      </xdr:spPr>
    </xdr:pic>
    <xdr:clientData/>
  </xdr:twoCellAnchor>
  <xdr:twoCellAnchor editAs="oneCell">
    <xdr:from>
      <xdr:col>2</xdr:col>
      <xdr:colOff>60960</xdr:colOff>
      <xdr:row>601</xdr:row>
      <xdr:rowOff>198120</xdr:rowOff>
    </xdr:from>
    <xdr:to>
      <xdr:col>5</xdr:col>
      <xdr:colOff>453018</xdr:colOff>
      <xdr:row>612</xdr:row>
      <xdr:rowOff>68580</xdr:rowOff>
    </xdr:to>
    <xdr:pic>
      <xdr:nvPicPr>
        <xdr:cNvPr id="23" name="그림 22">
          <a:extLst>
            <a:ext uri="{FF2B5EF4-FFF2-40B4-BE49-F238E27FC236}">
              <a16:creationId xmlns:a16="http://schemas.microsoft.com/office/drawing/2014/main" id="{4E9454E6-DB80-409E-9AFF-45989E72EF04}"/>
            </a:ext>
          </a:extLst>
        </xdr:cNvPr>
        <xdr:cNvPicPr>
          <a:picLocks noChangeAspect="1"/>
        </xdr:cNvPicPr>
      </xdr:nvPicPr>
      <xdr:blipFill>
        <a:blip xmlns:r="http://schemas.openxmlformats.org/officeDocument/2006/relationships" r:embed="rId35"/>
        <a:stretch>
          <a:fillRect/>
        </a:stretch>
      </xdr:blipFill>
      <xdr:spPr>
        <a:xfrm>
          <a:off x="1043940" y="133174740"/>
          <a:ext cx="4407798" cy="2301240"/>
        </a:xfrm>
        <a:prstGeom prst="rect">
          <a:avLst/>
        </a:prstGeom>
      </xdr:spPr>
    </xdr:pic>
    <xdr:clientData/>
  </xdr:twoCellAnchor>
  <xdr:twoCellAnchor editAs="oneCell">
    <xdr:from>
      <xdr:col>12</xdr:col>
      <xdr:colOff>396240</xdr:colOff>
      <xdr:row>605</xdr:row>
      <xdr:rowOff>167640</xdr:rowOff>
    </xdr:from>
    <xdr:to>
      <xdr:col>21</xdr:col>
      <xdr:colOff>579659</xdr:colOff>
      <xdr:row>614</xdr:row>
      <xdr:rowOff>61123</xdr:rowOff>
    </xdr:to>
    <xdr:pic>
      <xdr:nvPicPr>
        <xdr:cNvPr id="27" name="그림 26">
          <a:extLst>
            <a:ext uri="{FF2B5EF4-FFF2-40B4-BE49-F238E27FC236}">
              <a16:creationId xmlns:a16="http://schemas.microsoft.com/office/drawing/2014/main" id="{9B990DD6-9C60-4295-9EE7-4D1326391E94}"/>
            </a:ext>
          </a:extLst>
        </xdr:cNvPr>
        <xdr:cNvPicPr>
          <a:picLocks noChangeAspect="1"/>
        </xdr:cNvPicPr>
      </xdr:nvPicPr>
      <xdr:blipFill>
        <a:blip xmlns:r="http://schemas.openxmlformats.org/officeDocument/2006/relationships" r:embed="rId36"/>
        <a:stretch>
          <a:fillRect/>
        </a:stretch>
      </xdr:blipFill>
      <xdr:spPr>
        <a:xfrm>
          <a:off x="10126980" y="134249160"/>
          <a:ext cx="6218459" cy="1882303"/>
        </a:xfrm>
        <a:prstGeom prst="rect">
          <a:avLst/>
        </a:prstGeom>
      </xdr:spPr>
    </xdr:pic>
    <xdr:clientData/>
  </xdr:twoCellAnchor>
  <xdr:twoCellAnchor editAs="oneCell">
    <xdr:from>
      <xdr:col>4</xdr:col>
      <xdr:colOff>449580</xdr:colOff>
      <xdr:row>615</xdr:row>
      <xdr:rowOff>68581</xdr:rowOff>
    </xdr:from>
    <xdr:to>
      <xdr:col>11</xdr:col>
      <xdr:colOff>571500</xdr:colOff>
      <xdr:row>623</xdr:row>
      <xdr:rowOff>176633</xdr:rowOff>
    </xdr:to>
    <xdr:pic>
      <xdr:nvPicPr>
        <xdr:cNvPr id="41" name="그림 40">
          <a:extLst>
            <a:ext uri="{FF2B5EF4-FFF2-40B4-BE49-F238E27FC236}">
              <a16:creationId xmlns:a16="http://schemas.microsoft.com/office/drawing/2014/main" id="{271846DF-C490-4C59-AB03-ABC3392FDA26}"/>
            </a:ext>
          </a:extLst>
        </xdr:cNvPr>
        <xdr:cNvPicPr>
          <a:picLocks noChangeAspect="1"/>
        </xdr:cNvPicPr>
      </xdr:nvPicPr>
      <xdr:blipFill>
        <a:blip xmlns:r="http://schemas.openxmlformats.org/officeDocument/2006/relationships" r:embed="rId37"/>
        <a:stretch>
          <a:fillRect/>
        </a:stretch>
      </xdr:blipFill>
      <xdr:spPr>
        <a:xfrm>
          <a:off x="4777740" y="136138921"/>
          <a:ext cx="4853940" cy="1875892"/>
        </a:xfrm>
        <a:prstGeom prst="rect">
          <a:avLst/>
        </a:prstGeom>
      </xdr:spPr>
    </xdr:pic>
    <xdr:clientData/>
  </xdr:twoCellAnchor>
  <xdr:twoCellAnchor editAs="oneCell">
    <xdr:from>
      <xdr:col>12</xdr:col>
      <xdr:colOff>60962</xdr:colOff>
      <xdr:row>615</xdr:row>
      <xdr:rowOff>198120</xdr:rowOff>
    </xdr:from>
    <xdr:to>
      <xdr:col>17</xdr:col>
      <xdr:colOff>459040</xdr:colOff>
      <xdr:row>627</xdr:row>
      <xdr:rowOff>91440</xdr:rowOff>
    </xdr:to>
    <xdr:pic>
      <xdr:nvPicPr>
        <xdr:cNvPr id="42" name="그림 41">
          <a:extLst>
            <a:ext uri="{FF2B5EF4-FFF2-40B4-BE49-F238E27FC236}">
              <a16:creationId xmlns:a16="http://schemas.microsoft.com/office/drawing/2014/main" id="{63E5C0B3-37CD-4FEF-B052-A60373FA0017}"/>
            </a:ext>
          </a:extLst>
        </xdr:cNvPr>
        <xdr:cNvPicPr>
          <a:picLocks noChangeAspect="1"/>
        </xdr:cNvPicPr>
      </xdr:nvPicPr>
      <xdr:blipFill>
        <a:blip xmlns:r="http://schemas.openxmlformats.org/officeDocument/2006/relationships" r:embed="rId38"/>
        <a:stretch>
          <a:fillRect/>
        </a:stretch>
      </xdr:blipFill>
      <xdr:spPr>
        <a:xfrm>
          <a:off x="9791702" y="136268460"/>
          <a:ext cx="3750878" cy="2545080"/>
        </a:xfrm>
        <a:prstGeom prst="rect">
          <a:avLst/>
        </a:prstGeom>
      </xdr:spPr>
    </xdr:pic>
    <xdr:clientData/>
  </xdr:twoCellAnchor>
  <xdr:twoCellAnchor editAs="oneCell">
    <xdr:from>
      <xdr:col>6</xdr:col>
      <xdr:colOff>304800</xdr:colOff>
      <xdr:row>634</xdr:row>
      <xdr:rowOff>91440</xdr:rowOff>
    </xdr:from>
    <xdr:to>
      <xdr:col>16</xdr:col>
      <xdr:colOff>160592</xdr:colOff>
      <xdr:row>642</xdr:row>
      <xdr:rowOff>91593</xdr:rowOff>
    </xdr:to>
    <xdr:pic>
      <xdr:nvPicPr>
        <xdr:cNvPr id="43" name="그림 42">
          <a:extLst>
            <a:ext uri="{FF2B5EF4-FFF2-40B4-BE49-F238E27FC236}">
              <a16:creationId xmlns:a16="http://schemas.microsoft.com/office/drawing/2014/main" id="{29BFF261-7377-4DC6-B946-3092EC4BC387}"/>
            </a:ext>
          </a:extLst>
        </xdr:cNvPr>
        <xdr:cNvPicPr>
          <a:picLocks noChangeAspect="1"/>
        </xdr:cNvPicPr>
      </xdr:nvPicPr>
      <xdr:blipFill>
        <a:blip xmlns:r="http://schemas.openxmlformats.org/officeDocument/2006/relationships" r:embed="rId39"/>
        <a:stretch>
          <a:fillRect/>
        </a:stretch>
      </xdr:blipFill>
      <xdr:spPr>
        <a:xfrm>
          <a:off x="5974080" y="140360400"/>
          <a:ext cx="6599492" cy="1767993"/>
        </a:xfrm>
        <a:prstGeom prst="rect">
          <a:avLst/>
        </a:prstGeom>
      </xdr:spPr>
    </xdr:pic>
    <xdr:clientData/>
  </xdr:twoCellAnchor>
  <xdr:twoCellAnchor editAs="oneCell">
    <xdr:from>
      <xdr:col>1</xdr:col>
      <xdr:colOff>304800</xdr:colOff>
      <xdr:row>636</xdr:row>
      <xdr:rowOff>53341</xdr:rowOff>
    </xdr:from>
    <xdr:to>
      <xdr:col>5</xdr:col>
      <xdr:colOff>655320</xdr:colOff>
      <xdr:row>651</xdr:row>
      <xdr:rowOff>163183</xdr:rowOff>
    </xdr:to>
    <xdr:pic>
      <xdr:nvPicPr>
        <xdr:cNvPr id="44" name="그림 43">
          <a:extLst>
            <a:ext uri="{FF2B5EF4-FFF2-40B4-BE49-F238E27FC236}">
              <a16:creationId xmlns:a16="http://schemas.microsoft.com/office/drawing/2014/main" id="{6B2F0F11-8C73-44D3-A64F-9A8CAE334A6A}"/>
            </a:ext>
          </a:extLst>
        </xdr:cNvPr>
        <xdr:cNvPicPr>
          <a:picLocks noChangeAspect="1"/>
        </xdr:cNvPicPr>
      </xdr:nvPicPr>
      <xdr:blipFill>
        <a:blip xmlns:r="http://schemas.openxmlformats.org/officeDocument/2006/relationships" r:embed="rId40"/>
        <a:stretch>
          <a:fillRect/>
        </a:stretch>
      </xdr:blipFill>
      <xdr:spPr>
        <a:xfrm>
          <a:off x="975360" y="140764261"/>
          <a:ext cx="4678680" cy="3424542"/>
        </a:xfrm>
        <a:prstGeom prst="rect">
          <a:avLst/>
        </a:prstGeom>
      </xdr:spPr>
    </xdr:pic>
    <xdr:clientData/>
  </xdr:twoCellAnchor>
  <xdr:twoCellAnchor editAs="oneCell">
    <xdr:from>
      <xdr:col>2</xdr:col>
      <xdr:colOff>30479</xdr:colOff>
      <xdr:row>673</xdr:row>
      <xdr:rowOff>191992</xdr:rowOff>
    </xdr:from>
    <xdr:to>
      <xdr:col>5</xdr:col>
      <xdr:colOff>310420</xdr:colOff>
      <xdr:row>679</xdr:row>
      <xdr:rowOff>60960</xdr:rowOff>
    </xdr:to>
    <xdr:pic>
      <xdr:nvPicPr>
        <xdr:cNvPr id="45" name="그림 44" descr="https://news.coupang.com/wp-content/uploads/2024/06/20240614_055751-2025x563.png">
          <a:extLst>
            <a:ext uri="{FF2B5EF4-FFF2-40B4-BE49-F238E27FC236}">
              <a16:creationId xmlns:a16="http://schemas.microsoft.com/office/drawing/2014/main" id="{2DB75DF6-A818-4FA0-BDFC-C42C7F2FC72E}"/>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013459" y="149292532"/>
          <a:ext cx="4295681" cy="11948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365760</xdr:colOff>
      <xdr:row>673</xdr:row>
      <xdr:rowOff>182834</xdr:rowOff>
    </xdr:from>
    <xdr:to>
      <xdr:col>9</xdr:col>
      <xdr:colOff>15240</xdr:colOff>
      <xdr:row>681</xdr:row>
      <xdr:rowOff>91440</xdr:rowOff>
    </xdr:to>
    <xdr:pic>
      <xdr:nvPicPr>
        <xdr:cNvPr id="46" name="그림 45" descr="https://news.coupang.com/wp-content/uploads/2024/06/image-2.png">
          <a:extLst>
            <a:ext uri="{FF2B5EF4-FFF2-40B4-BE49-F238E27FC236}">
              <a16:creationId xmlns:a16="http://schemas.microsoft.com/office/drawing/2014/main" id="{A860E884-DAB4-4427-BC23-6B96E25AD777}"/>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5364480" y="149283374"/>
          <a:ext cx="2369820" cy="1676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388620</xdr:colOff>
      <xdr:row>673</xdr:row>
      <xdr:rowOff>210389</xdr:rowOff>
    </xdr:from>
    <xdr:to>
      <xdr:col>12</xdr:col>
      <xdr:colOff>388619</xdr:colOff>
      <xdr:row>680</xdr:row>
      <xdr:rowOff>137160</xdr:rowOff>
    </xdr:to>
    <xdr:pic>
      <xdr:nvPicPr>
        <xdr:cNvPr id="47" name="그림 46" descr="https://news.coupang.com/wp-content/uploads/2024/06/image-3.png">
          <a:extLst>
            <a:ext uri="{FF2B5EF4-FFF2-40B4-BE49-F238E27FC236}">
              <a16:creationId xmlns:a16="http://schemas.microsoft.com/office/drawing/2014/main" id="{6148D7C8-E28E-4C9A-A874-C0ADAAC3E96C}"/>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8107680" y="149310929"/>
          <a:ext cx="2011679" cy="14736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335280</xdr:colOff>
      <xdr:row>846</xdr:row>
      <xdr:rowOff>83820</xdr:rowOff>
    </xdr:from>
    <xdr:to>
      <xdr:col>22</xdr:col>
      <xdr:colOff>541619</xdr:colOff>
      <xdr:row>864</xdr:row>
      <xdr:rowOff>145130</xdr:rowOff>
    </xdr:to>
    <xdr:pic>
      <xdr:nvPicPr>
        <xdr:cNvPr id="48" name="그림 47">
          <a:extLst>
            <a:ext uri="{FF2B5EF4-FFF2-40B4-BE49-F238E27FC236}">
              <a16:creationId xmlns:a16="http://schemas.microsoft.com/office/drawing/2014/main" id="{2638584E-FA36-432E-A5AA-BC0A7E2B3598}"/>
            </a:ext>
          </a:extLst>
        </xdr:cNvPr>
        <xdr:cNvPicPr>
          <a:picLocks noChangeAspect="1"/>
        </xdr:cNvPicPr>
      </xdr:nvPicPr>
      <xdr:blipFill>
        <a:blip xmlns:r="http://schemas.openxmlformats.org/officeDocument/2006/relationships" r:embed="rId44"/>
        <a:stretch>
          <a:fillRect/>
        </a:stretch>
      </xdr:blipFill>
      <xdr:spPr>
        <a:xfrm>
          <a:off x="10066020" y="187733940"/>
          <a:ext cx="6911939" cy="4038950"/>
        </a:xfrm>
        <a:prstGeom prst="rect">
          <a:avLst/>
        </a:prstGeom>
      </xdr:spPr>
    </xdr:pic>
    <xdr:clientData/>
  </xdr:twoCellAnchor>
  <xdr:twoCellAnchor editAs="oneCell">
    <xdr:from>
      <xdr:col>8</xdr:col>
      <xdr:colOff>60960</xdr:colOff>
      <xdr:row>875</xdr:row>
      <xdr:rowOff>68580</xdr:rowOff>
    </xdr:from>
    <xdr:to>
      <xdr:col>17</xdr:col>
      <xdr:colOff>277762</xdr:colOff>
      <xdr:row>900</xdr:row>
      <xdr:rowOff>7620</xdr:rowOff>
    </xdr:to>
    <xdr:pic>
      <xdr:nvPicPr>
        <xdr:cNvPr id="49" name="그림 48" descr="https://img1.daumcdn.net/thumb/R1280x0.fpng/?fname=http://t1.daumcdn.net/brunch/service/user/2Sqi/image/pG7lyyDN_O8K1L5y9gb_D9bFd3U.png">
          <a:extLst>
            <a:ext uri="{FF2B5EF4-FFF2-40B4-BE49-F238E27FC236}">
              <a16:creationId xmlns:a16="http://schemas.microsoft.com/office/drawing/2014/main" id="{8D43D15A-B70D-4D84-B3AC-ADC380D6F789}"/>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7109460" y="194127120"/>
          <a:ext cx="6251842" cy="5463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281940</xdr:colOff>
      <xdr:row>875</xdr:row>
      <xdr:rowOff>22861</xdr:rowOff>
    </xdr:from>
    <xdr:to>
      <xdr:col>7</xdr:col>
      <xdr:colOff>138203</xdr:colOff>
      <xdr:row>894</xdr:row>
      <xdr:rowOff>38101</xdr:rowOff>
    </xdr:to>
    <xdr:pic>
      <xdr:nvPicPr>
        <xdr:cNvPr id="50" name="그림 49">
          <a:extLst>
            <a:ext uri="{FF2B5EF4-FFF2-40B4-BE49-F238E27FC236}">
              <a16:creationId xmlns:a16="http://schemas.microsoft.com/office/drawing/2014/main" id="{C38CB015-45B0-4A98-98D9-283FB54D0DA3}"/>
            </a:ext>
          </a:extLst>
        </xdr:cNvPr>
        <xdr:cNvPicPr>
          <a:picLocks noChangeAspect="1"/>
        </xdr:cNvPicPr>
      </xdr:nvPicPr>
      <xdr:blipFill>
        <a:blip xmlns:r="http://schemas.openxmlformats.org/officeDocument/2006/relationships" r:embed="rId46"/>
        <a:stretch>
          <a:fillRect/>
        </a:stretch>
      </xdr:blipFill>
      <xdr:spPr>
        <a:xfrm>
          <a:off x="952500" y="194081401"/>
          <a:ext cx="5525543" cy="4213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304800</xdr:colOff>
      <xdr:row>1</xdr:row>
      <xdr:rowOff>83820</xdr:rowOff>
    </xdr:to>
    <xdr:sp macro="" textlink="">
      <xdr:nvSpPr>
        <xdr:cNvPr id="5121" name="AutoShape 1" descr="다이브 딥">
          <a:extLst>
            <a:ext uri="{FF2B5EF4-FFF2-40B4-BE49-F238E27FC236}">
              <a16:creationId xmlns:a16="http://schemas.microsoft.com/office/drawing/2014/main" id="{2912D7C8-A26D-4C8C-9A79-E8353896D49B}"/>
            </a:ext>
          </a:extLst>
        </xdr:cNvPr>
        <xdr:cNvSpPr>
          <a:spLocks noChangeAspect="1" noChangeArrowheads="1"/>
        </xdr:cNvSpPr>
      </xdr:nvSpPr>
      <xdr:spPr bwMode="auto">
        <a:xfrm>
          <a:off x="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17</xdr:col>
      <xdr:colOff>480060</xdr:colOff>
      <xdr:row>0</xdr:row>
      <xdr:rowOff>68580</xdr:rowOff>
    </xdr:from>
    <xdr:to>
      <xdr:col>21</xdr:col>
      <xdr:colOff>84018</xdr:colOff>
      <xdr:row>15</xdr:row>
      <xdr:rowOff>183177</xdr:rowOff>
    </xdr:to>
    <xdr:pic>
      <xdr:nvPicPr>
        <xdr:cNvPr id="2" name="그림 1">
          <a:extLst>
            <a:ext uri="{FF2B5EF4-FFF2-40B4-BE49-F238E27FC236}">
              <a16:creationId xmlns:a16="http://schemas.microsoft.com/office/drawing/2014/main" id="{B1723137-F722-43DE-80D2-32E50BC8E025}"/>
            </a:ext>
          </a:extLst>
        </xdr:cNvPr>
        <xdr:cNvPicPr>
          <a:picLocks noChangeAspect="1"/>
        </xdr:cNvPicPr>
      </xdr:nvPicPr>
      <xdr:blipFill>
        <a:blip xmlns:r="http://schemas.openxmlformats.org/officeDocument/2006/relationships" r:embed="rId1"/>
        <a:stretch>
          <a:fillRect/>
        </a:stretch>
      </xdr:blipFill>
      <xdr:spPr>
        <a:xfrm>
          <a:off x="11879580" y="68580"/>
          <a:ext cx="2286198" cy="3429297"/>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news.coupang.com/archives/43850/" TargetMode="External"/><Relationship Id="rId1" Type="http://schemas.openxmlformats.org/officeDocument/2006/relationships/hyperlink" Target="https://news.coupang.com/archives/36963/" TargetMode="Externa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D172A4-89AF-4135-A90C-B3E3CA1CD4C7}">
  <dimension ref="B3:M16"/>
  <sheetViews>
    <sheetView showGridLines="0" tabSelected="1" workbookViewId="0">
      <selection activeCell="N9" sqref="N9"/>
    </sheetView>
  </sheetViews>
  <sheetFormatPr defaultRowHeight="17.399999999999999"/>
  <sheetData>
    <row r="3" spans="2:13" ht="30">
      <c r="B3" s="91" t="s">
        <v>809</v>
      </c>
      <c r="C3" s="128"/>
      <c r="D3" s="128"/>
      <c r="E3" s="128"/>
      <c r="F3" s="128"/>
      <c r="G3" s="128"/>
      <c r="H3" s="128"/>
      <c r="I3" s="128"/>
      <c r="J3" s="130" t="s">
        <v>814</v>
      </c>
      <c r="K3" s="130"/>
      <c r="L3" s="127"/>
      <c r="M3" s="132"/>
    </row>
    <row r="5" spans="2:13" ht="17.399999999999999" customHeight="1">
      <c r="B5" s="27"/>
      <c r="C5" s="27"/>
      <c r="D5" s="27"/>
      <c r="E5" s="27"/>
      <c r="F5" s="27"/>
      <c r="G5" s="27"/>
      <c r="H5" s="27"/>
      <c r="I5" s="27"/>
      <c r="J5" s="27"/>
      <c r="K5" s="27"/>
      <c r="L5" s="27"/>
      <c r="M5" s="27"/>
    </row>
    <row r="6" spans="2:13">
      <c r="B6" s="27"/>
      <c r="C6" s="27"/>
      <c r="D6" s="27"/>
      <c r="E6" s="27"/>
      <c r="F6" s="27"/>
      <c r="G6" s="27"/>
      <c r="H6" s="27"/>
      <c r="I6" s="27"/>
      <c r="J6" s="27"/>
      <c r="K6" s="27"/>
      <c r="L6" s="27"/>
      <c r="M6" s="27"/>
    </row>
    <row r="7" spans="2:13">
      <c r="B7" s="27"/>
      <c r="C7" s="27"/>
      <c r="D7" s="27"/>
      <c r="E7" s="27"/>
      <c r="F7" s="27"/>
      <c r="G7" s="27"/>
      <c r="H7" s="27"/>
      <c r="I7" s="27"/>
      <c r="J7" s="27"/>
      <c r="K7" s="27"/>
      <c r="L7" s="27"/>
      <c r="M7" s="27"/>
    </row>
    <row r="8" spans="2:13">
      <c r="B8" s="131"/>
      <c r="C8" s="131"/>
      <c r="D8" s="131"/>
      <c r="E8" s="131"/>
      <c r="F8" s="131"/>
      <c r="G8" s="131"/>
      <c r="H8" s="131"/>
      <c r="I8" s="131"/>
      <c r="J8" s="131"/>
      <c r="K8" s="131"/>
      <c r="L8" s="131"/>
      <c r="M8" s="131"/>
    </row>
    <row r="9" spans="2:13">
      <c r="B9" s="131"/>
      <c r="C9" s="131"/>
      <c r="D9" s="131"/>
      <c r="E9" s="131"/>
      <c r="F9" s="131"/>
      <c r="G9" s="131"/>
      <c r="H9" s="131"/>
      <c r="I9" s="131"/>
      <c r="J9" s="131"/>
      <c r="K9" s="131"/>
      <c r="L9" s="131"/>
    </row>
    <row r="10" spans="2:13">
      <c r="B10" s="131"/>
      <c r="C10" s="131"/>
      <c r="D10" s="131"/>
      <c r="E10" s="131"/>
      <c r="F10" s="131"/>
      <c r="G10" s="131"/>
      <c r="H10" s="131"/>
      <c r="I10" s="131"/>
      <c r="J10" s="131"/>
      <c r="K10" s="131"/>
      <c r="L10" s="131"/>
    </row>
    <row r="11" spans="2:13">
      <c r="B11" s="131"/>
      <c r="C11" s="131"/>
      <c r="D11" s="131"/>
      <c r="E11" s="131"/>
      <c r="F11" s="131"/>
      <c r="G11" s="131"/>
      <c r="H11" s="131"/>
      <c r="I11" s="131"/>
      <c r="J11" s="131"/>
      <c r="K11" s="131"/>
      <c r="L11" s="131"/>
    </row>
    <row r="12" spans="2:13">
      <c r="B12" s="131"/>
      <c r="C12" s="131"/>
      <c r="D12" s="131"/>
      <c r="E12" s="131"/>
      <c r="F12" s="131"/>
      <c r="G12" s="131"/>
      <c r="H12" s="131"/>
      <c r="I12" s="131"/>
      <c r="J12" s="131"/>
      <c r="K12" s="131"/>
      <c r="L12" s="131"/>
    </row>
    <row r="13" spans="2:13">
      <c r="B13" s="131"/>
      <c r="C13" s="131"/>
      <c r="D13" s="131"/>
      <c r="E13" s="131"/>
      <c r="F13" s="131"/>
      <c r="G13" s="131"/>
      <c r="H13" s="131"/>
      <c r="I13" s="131"/>
      <c r="J13" s="131"/>
      <c r="K13" s="131"/>
      <c r="L13" s="131"/>
    </row>
    <row r="14" spans="2:13">
      <c r="B14" s="131"/>
      <c r="C14" s="131"/>
      <c r="D14" s="131"/>
      <c r="E14" s="131"/>
      <c r="F14" s="131"/>
      <c r="G14" s="131"/>
      <c r="H14" s="131"/>
      <c r="I14" s="131"/>
      <c r="J14" s="131"/>
      <c r="K14" s="131"/>
      <c r="L14" s="131"/>
    </row>
    <row r="15" spans="2:13">
      <c r="B15" s="131"/>
      <c r="C15" s="131"/>
      <c r="D15" s="131"/>
      <c r="E15" s="131"/>
      <c r="F15" s="131"/>
      <c r="G15" s="131"/>
      <c r="H15" s="131"/>
      <c r="I15" s="131"/>
      <c r="J15" s="131"/>
      <c r="K15" s="131"/>
      <c r="L15" s="131"/>
    </row>
    <row r="16" spans="2:13">
      <c r="B16" s="131"/>
      <c r="C16" s="131"/>
      <c r="D16" s="131"/>
      <c r="E16" s="131"/>
      <c r="F16" s="131"/>
      <c r="G16" s="131"/>
      <c r="H16" s="131"/>
      <c r="I16" s="131"/>
      <c r="J16" s="131"/>
      <c r="K16" s="131"/>
      <c r="L16" s="131"/>
    </row>
  </sheetData>
  <mergeCells count="1">
    <mergeCell ref="J3:K3"/>
  </mergeCells>
  <phoneticPr fontId="4"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4DE815-C153-4379-A752-F86DE71E267D}">
  <dimension ref="B2:S916"/>
  <sheetViews>
    <sheetView showGridLines="0" topLeftCell="A428" zoomScaleNormal="100" workbookViewId="0">
      <selection activeCell="C775" sqref="C775"/>
    </sheetView>
  </sheetViews>
  <sheetFormatPr defaultRowHeight="17.399999999999999"/>
  <cols>
    <col min="1" max="1" width="8.796875" style="7"/>
    <col min="2" max="2" width="4.09765625" style="2" customWidth="1"/>
    <col min="3" max="3" width="33.59765625" style="1" customWidth="1"/>
    <col min="4" max="4" width="10.296875" style="1" bestFit="1" customWidth="1"/>
    <col min="5" max="7" width="8.796875" style="1"/>
    <col min="8" max="8" width="9.296875" style="1" bestFit="1" customWidth="1"/>
    <col min="9" max="16" width="8.796875" style="1"/>
    <col min="17" max="17" width="8.796875" style="3"/>
    <col min="18" max="16384" width="8.796875" style="7"/>
  </cols>
  <sheetData>
    <row r="2" spans="2:10" ht="17.399999999999999" customHeight="1">
      <c r="C2" s="119" t="s">
        <v>213</v>
      </c>
      <c r="D2" s="119"/>
      <c r="E2" s="119"/>
      <c r="F2" s="119"/>
      <c r="G2" s="119"/>
      <c r="H2" s="119"/>
    </row>
    <row r="3" spans="2:10" ht="17.399999999999999" customHeight="1">
      <c r="C3" s="119"/>
      <c r="D3" s="119"/>
      <c r="E3" s="119"/>
      <c r="F3" s="119"/>
      <c r="G3" s="119"/>
      <c r="H3" s="119"/>
    </row>
    <row r="4" spans="2:10" ht="17.399999999999999" customHeight="1">
      <c r="C4" s="119"/>
      <c r="D4" s="119"/>
      <c r="E4" s="119"/>
      <c r="F4" s="119"/>
      <c r="G4" s="119"/>
      <c r="H4" s="119"/>
    </row>
    <row r="5" spans="2:10" ht="17.399999999999999" customHeight="1">
      <c r="C5" s="119"/>
      <c r="D5" s="119"/>
      <c r="E5" s="119"/>
      <c r="F5" s="119"/>
      <c r="G5" s="119"/>
      <c r="H5" s="119"/>
    </row>
    <row r="9" spans="2:10">
      <c r="B9" s="2" t="s">
        <v>545</v>
      </c>
      <c r="D9" s="1" t="s">
        <v>546</v>
      </c>
    </row>
    <row r="14" spans="2:10">
      <c r="J14" s="1" t="s">
        <v>547</v>
      </c>
    </row>
    <row r="15" spans="2:10">
      <c r="J15" s="1" t="s">
        <v>548</v>
      </c>
    </row>
    <row r="16" spans="2:10">
      <c r="J16" s="1" t="s">
        <v>549</v>
      </c>
    </row>
    <row r="17" spans="10:10">
      <c r="J17" s="34" t="s">
        <v>550</v>
      </c>
    </row>
    <row r="36" spans="2:17" ht="32.4" customHeight="1">
      <c r="B36" s="28"/>
      <c r="C36" s="33" t="s">
        <v>226</v>
      </c>
      <c r="D36" s="29"/>
      <c r="E36" s="29"/>
      <c r="F36" s="29"/>
      <c r="G36" s="29"/>
      <c r="H36" s="29"/>
      <c r="I36" s="29"/>
      <c r="J36" s="29"/>
      <c r="K36" s="29"/>
      <c r="L36" s="29"/>
      <c r="M36" s="29"/>
      <c r="N36" s="29"/>
      <c r="O36" s="29"/>
      <c r="P36" s="29"/>
      <c r="Q36" s="47"/>
    </row>
    <row r="38" spans="2:17">
      <c r="C38" s="1" t="s">
        <v>232</v>
      </c>
    </row>
    <row r="39" spans="2:17">
      <c r="C39" s="1" t="s">
        <v>233</v>
      </c>
    </row>
    <row r="40" spans="2:17">
      <c r="C40" s="34" t="s">
        <v>234</v>
      </c>
    </row>
    <row r="42" spans="2:17">
      <c r="C42" s="34" t="s">
        <v>235</v>
      </c>
    </row>
    <row r="43" spans="2:17">
      <c r="C43" s="34" t="s">
        <v>236</v>
      </c>
    </row>
    <row r="44" spans="2:17">
      <c r="C44" s="34"/>
    </row>
    <row r="46" spans="2:17">
      <c r="C46" s="37" t="s">
        <v>216</v>
      </c>
      <c r="D46" s="37" t="s">
        <v>221</v>
      </c>
      <c r="E46" s="37" t="s">
        <v>222</v>
      </c>
    </row>
    <row r="47" spans="2:17">
      <c r="C47" s="36" t="s">
        <v>218</v>
      </c>
      <c r="D47" s="30">
        <v>0.245</v>
      </c>
      <c r="E47" s="31">
        <v>5.8999999999999997E-2</v>
      </c>
    </row>
    <row r="48" spans="2:17">
      <c r="C48" s="36" t="s">
        <v>217</v>
      </c>
      <c r="D48" s="31"/>
      <c r="E48" s="31">
        <v>0.76500000000000001</v>
      </c>
      <c r="G48" s="1" t="s">
        <v>223</v>
      </c>
    </row>
    <row r="49" spans="3:13">
      <c r="C49" s="36" t="s">
        <v>219</v>
      </c>
      <c r="D49" s="31">
        <v>0.10299999999999999</v>
      </c>
      <c r="E49" s="31">
        <v>2.5000000000000001E-2</v>
      </c>
      <c r="G49" s="1" t="s">
        <v>224</v>
      </c>
    </row>
    <row r="50" spans="3:13">
      <c r="C50" s="36" t="s">
        <v>220</v>
      </c>
      <c r="D50" s="31">
        <v>5.0999999999999997E-2</v>
      </c>
      <c r="E50" s="31">
        <v>1.2E-2</v>
      </c>
      <c r="G50" s="1" t="s">
        <v>225</v>
      </c>
    </row>
    <row r="54" spans="3:13">
      <c r="C54" s="35" t="s">
        <v>227</v>
      </c>
      <c r="D54" s="53"/>
      <c r="E54" s="53"/>
      <c r="F54" s="53"/>
      <c r="G54" s="53"/>
      <c r="H54" s="53"/>
      <c r="I54" s="53"/>
    </row>
    <row r="55" spans="3:13">
      <c r="C55" s="4" t="s">
        <v>264</v>
      </c>
    </row>
    <row r="56" spans="3:13">
      <c r="C56" s="1" t="s">
        <v>228</v>
      </c>
    </row>
    <row r="57" spans="3:13">
      <c r="C57" s="34" t="s">
        <v>229</v>
      </c>
    </row>
    <row r="58" spans="3:13">
      <c r="C58" s="34" t="s">
        <v>230</v>
      </c>
    </row>
    <row r="59" spans="3:13">
      <c r="C59" s="34" t="s">
        <v>231</v>
      </c>
    </row>
    <row r="60" spans="3:13">
      <c r="C60" s="34" t="s">
        <v>241</v>
      </c>
    </row>
    <row r="62" spans="3:13">
      <c r="C62" s="4" t="s">
        <v>238</v>
      </c>
      <c r="M62"/>
    </row>
    <row r="63" spans="3:13">
      <c r="C63" s="34" t="s">
        <v>239</v>
      </c>
    </row>
    <row r="64" spans="3:13">
      <c r="C64" s="34" t="s">
        <v>240</v>
      </c>
    </row>
    <row r="65" spans="3:3">
      <c r="C65" s="34" t="s">
        <v>242</v>
      </c>
    </row>
    <row r="67" spans="3:3">
      <c r="C67" s="4" t="s">
        <v>243</v>
      </c>
    </row>
    <row r="68" spans="3:3">
      <c r="C68" s="34" t="s">
        <v>244</v>
      </c>
    </row>
    <row r="69" spans="3:3">
      <c r="C69" s="34" t="s">
        <v>245</v>
      </c>
    </row>
    <row r="70" spans="3:3">
      <c r="C70" s="38" t="s">
        <v>246</v>
      </c>
    </row>
    <row r="71" spans="3:3">
      <c r="C71" s="38" t="s">
        <v>247</v>
      </c>
    </row>
    <row r="73" spans="3:3">
      <c r="C73" s="4" t="s">
        <v>248</v>
      </c>
    </row>
    <row r="74" spans="3:3">
      <c r="C74" s="34" t="s">
        <v>249</v>
      </c>
    </row>
    <row r="75" spans="3:3">
      <c r="C75" s="34" t="s">
        <v>251</v>
      </c>
    </row>
    <row r="76" spans="3:3">
      <c r="C76" s="34" t="s">
        <v>250</v>
      </c>
    </row>
    <row r="77" spans="3:3">
      <c r="C77" s="34" t="s">
        <v>252</v>
      </c>
    </row>
    <row r="78" spans="3:3">
      <c r="C78" s="34" t="s">
        <v>253</v>
      </c>
    </row>
    <row r="80" spans="3:3">
      <c r="C80" s="4" t="s">
        <v>254</v>
      </c>
    </row>
    <row r="81" spans="3:9">
      <c r="C81" s="34" t="s">
        <v>255</v>
      </c>
    </row>
    <row r="82" spans="3:9">
      <c r="C82" s="34" t="s">
        <v>256</v>
      </c>
    </row>
    <row r="83" spans="3:9">
      <c r="C83" s="34" t="s">
        <v>257</v>
      </c>
    </row>
    <row r="84" spans="3:9">
      <c r="C84" s="34" t="s">
        <v>258</v>
      </c>
    </row>
    <row r="86" spans="3:9">
      <c r="C86" s="4" t="s">
        <v>259</v>
      </c>
    </row>
    <row r="87" spans="3:9">
      <c r="C87" s="34" t="s">
        <v>260</v>
      </c>
    </row>
    <row r="88" spans="3:9">
      <c r="C88" s="34" t="s">
        <v>261</v>
      </c>
    </row>
    <row r="89" spans="3:9">
      <c r="C89" s="34" t="s">
        <v>262</v>
      </c>
    </row>
    <row r="92" spans="3:9">
      <c r="C92" s="35" t="s">
        <v>263</v>
      </c>
      <c r="D92" s="53"/>
      <c r="E92" s="53"/>
      <c r="F92" s="53"/>
      <c r="G92" s="53"/>
      <c r="H92" s="53"/>
      <c r="I92" s="53"/>
    </row>
    <row r="93" spans="3:9">
      <c r="C93" s="39" t="s">
        <v>265</v>
      </c>
    </row>
    <row r="94" spans="3:9">
      <c r="C94" s="34" t="s">
        <v>266</v>
      </c>
    </row>
    <row r="95" spans="3:9">
      <c r="C95" s="34" t="s">
        <v>267</v>
      </c>
    </row>
    <row r="96" spans="3:9">
      <c r="C96" s="34" t="s">
        <v>268</v>
      </c>
    </row>
    <row r="97" spans="2:19">
      <c r="C97" s="34" t="s">
        <v>269</v>
      </c>
    </row>
    <row r="99" spans="2:19">
      <c r="C99" s="34" t="s">
        <v>270</v>
      </c>
    </row>
    <row r="100" spans="2:19">
      <c r="C100" s="34" t="s">
        <v>271</v>
      </c>
    </row>
    <row r="101" spans="2:19">
      <c r="C101" s="34" t="s">
        <v>272</v>
      </c>
    </row>
    <row r="102" spans="2:19">
      <c r="C102" s="34" t="s">
        <v>273</v>
      </c>
    </row>
    <row r="103" spans="2:19">
      <c r="C103" s="34" t="s">
        <v>274</v>
      </c>
    </row>
    <row r="104" spans="2:19">
      <c r="S104" s="46"/>
    </row>
    <row r="105" spans="2:19">
      <c r="C105" s="4" t="s">
        <v>275</v>
      </c>
    </row>
    <row r="106" spans="2:19">
      <c r="C106" s="34" t="s">
        <v>276</v>
      </c>
    </row>
    <row r="107" spans="2:19">
      <c r="C107" s="34" t="s">
        <v>292</v>
      </c>
    </row>
    <row r="109" spans="2:19">
      <c r="C109" s="34" t="s">
        <v>277</v>
      </c>
    </row>
    <row r="110" spans="2:19">
      <c r="B110" s="40"/>
      <c r="C110" s="44" t="s">
        <v>278</v>
      </c>
      <c r="D110" s="42"/>
      <c r="E110" s="42"/>
      <c r="F110" s="42"/>
      <c r="G110" s="42"/>
      <c r="H110" s="42"/>
      <c r="I110" s="42"/>
      <c r="J110" s="42"/>
      <c r="K110" s="42"/>
      <c r="L110" s="42"/>
      <c r="M110" s="42"/>
      <c r="N110" s="42"/>
      <c r="O110" s="42"/>
      <c r="P110" s="42"/>
    </row>
    <row r="111" spans="2:19">
      <c r="B111" s="43"/>
      <c r="C111" s="45" t="s">
        <v>279</v>
      </c>
      <c r="D111" s="41"/>
      <c r="E111" s="41"/>
      <c r="F111" s="41"/>
      <c r="G111" s="41"/>
      <c r="H111" s="41"/>
      <c r="I111" s="41"/>
      <c r="J111" s="41"/>
      <c r="K111" s="41"/>
      <c r="L111" s="41"/>
      <c r="M111" s="41"/>
      <c r="N111" s="41"/>
      <c r="O111" s="41"/>
      <c r="P111" s="41"/>
    </row>
    <row r="112" spans="2:19">
      <c r="C112" s="34" t="s">
        <v>280</v>
      </c>
    </row>
    <row r="113" spans="3:3">
      <c r="C113" s="34" t="s">
        <v>281</v>
      </c>
    </row>
    <row r="114" spans="3:3">
      <c r="C114" s="4"/>
    </row>
    <row r="115" spans="3:3">
      <c r="C115" s="4" t="s">
        <v>282</v>
      </c>
    </row>
    <row r="116" spans="3:3">
      <c r="C116" s="1" t="s">
        <v>283</v>
      </c>
    </row>
    <row r="117" spans="3:3">
      <c r="C117" s="34" t="s">
        <v>284</v>
      </c>
    </row>
    <row r="118" spans="3:3">
      <c r="C118" s="34" t="s">
        <v>285</v>
      </c>
    </row>
    <row r="119" spans="3:3">
      <c r="C119" s="34" t="s">
        <v>286</v>
      </c>
    </row>
    <row r="121" spans="3:3">
      <c r="C121" s="4" t="s">
        <v>288</v>
      </c>
    </row>
    <row r="122" spans="3:3">
      <c r="C122" s="34" t="s">
        <v>289</v>
      </c>
    </row>
    <row r="123" spans="3:3">
      <c r="C123" s="34" t="s">
        <v>287</v>
      </c>
    </row>
    <row r="125" spans="3:3">
      <c r="C125" s="34" t="s">
        <v>290</v>
      </c>
    </row>
    <row r="126" spans="3:3">
      <c r="C126" s="34" t="s">
        <v>291</v>
      </c>
    </row>
    <row r="129" spans="2:17" ht="23.4" customHeight="1">
      <c r="B129" s="48"/>
      <c r="C129" s="51" t="s">
        <v>293</v>
      </c>
      <c r="D129" s="49"/>
      <c r="E129" s="49"/>
      <c r="F129" s="49"/>
      <c r="G129" s="49"/>
      <c r="H129" s="49"/>
      <c r="I129" s="49"/>
      <c r="J129" s="49"/>
      <c r="K129" s="49"/>
      <c r="L129" s="49"/>
      <c r="M129" s="49"/>
      <c r="N129" s="49"/>
      <c r="O129" s="49"/>
      <c r="P129" s="49"/>
      <c r="Q129" s="50"/>
    </row>
    <row r="131" spans="2:17">
      <c r="C131" s="52" t="s">
        <v>294</v>
      </c>
      <c r="D131" s="35"/>
      <c r="E131" s="35"/>
      <c r="F131" s="53"/>
      <c r="G131" s="53"/>
      <c r="H131" s="53"/>
      <c r="I131" s="53"/>
    </row>
    <row r="132" spans="2:17">
      <c r="C132" s="4" t="s">
        <v>295</v>
      </c>
    </row>
    <row r="133" spans="2:17">
      <c r="C133" s="1" t="s">
        <v>296</v>
      </c>
    </row>
    <row r="134" spans="2:17">
      <c r="C134" s="1" t="s">
        <v>297</v>
      </c>
    </row>
    <row r="136" spans="2:17">
      <c r="C136" s="4" t="s">
        <v>298</v>
      </c>
    </row>
    <row r="137" spans="2:17">
      <c r="C137" s="34" t="s">
        <v>299</v>
      </c>
    </row>
    <row r="138" spans="2:17">
      <c r="C138" s="34" t="s">
        <v>300</v>
      </c>
    </row>
    <row r="139" spans="2:17">
      <c r="C139" s="34" t="s">
        <v>301</v>
      </c>
    </row>
    <row r="141" spans="2:17">
      <c r="C141" s="4" t="s">
        <v>302</v>
      </c>
    </row>
    <row r="142" spans="2:17">
      <c r="C142" s="34" t="s">
        <v>303</v>
      </c>
    </row>
    <row r="143" spans="2:17">
      <c r="C143" s="34" t="s">
        <v>304</v>
      </c>
    </row>
    <row r="144" spans="2:17">
      <c r="C144" s="34" t="s">
        <v>305</v>
      </c>
    </row>
    <row r="146" spans="3:9">
      <c r="C146" s="4" t="s">
        <v>306</v>
      </c>
    </row>
    <row r="147" spans="3:9">
      <c r="C147" s="34" t="s">
        <v>307</v>
      </c>
    </row>
    <row r="148" spans="3:9">
      <c r="C148" s="34" t="s">
        <v>308</v>
      </c>
    </row>
    <row r="150" spans="3:9">
      <c r="C150" s="35" t="s">
        <v>309</v>
      </c>
      <c r="D150" s="53"/>
      <c r="E150" s="53"/>
      <c r="F150" s="53"/>
      <c r="G150" s="53"/>
      <c r="H150" s="53"/>
      <c r="I150" s="53"/>
    </row>
    <row r="151" spans="3:9">
      <c r="C151" s="4" t="s">
        <v>310</v>
      </c>
    </row>
    <row r="152" spans="3:9">
      <c r="C152" s="34" t="s">
        <v>311</v>
      </c>
    </row>
    <row r="153" spans="3:9">
      <c r="C153" s="34" t="s">
        <v>312</v>
      </c>
    </row>
    <row r="154" spans="3:9">
      <c r="C154" s="34" t="s">
        <v>313</v>
      </c>
    </row>
    <row r="155" spans="3:9">
      <c r="C155" s="34" t="s">
        <v>314</v>
      </c>
    </row>
    <row r="157" spans="3:9">
      <c r="C157" s="4" t="s">
        <v>315</v>
      </c>
    </row>
    <row r="158" spans="3:9">
      <c r="C158" s="34" t="s">
        <v>316</v>
      </c>
    </row>
    <row r="159" spans="3:9">
      <c r="C159" s="34"/>
    </row>
    <row r="160" spans="3:9">
      <c r="C160" s="54" t="s">
        <v>317</v>
      </c>
    </row>
    <row r="161" spans="3:4">
      <c r="C161" s="34" t="s">
        <v>318</v>
      </c>
    </row>
    <row r="162" spans="3:4">
      <c r="C162" s="34" t="s">
        <v>319</v>
      </c>
    </row>
    <row r="163" spans="3:4">
      <c r="D163" s="1" t="s">
        <v>320</v>
      </c>
    </row>
    <row r="164" spans="3:4">
      <c r="D164" s="1" t="s">
        <v>321</v>
      </c>
    </row>
    <row r="166" spans="3:4">
      <c r="C166" s="55" t="s">
        <v>322</v>
      </c>
    </row>
    <row r="167" spans="3:4">
      <c r="C167" s="1" t="s">
        <v>323</v>
      </c>
    </row>
    <row r="168" spans="3:4">
      <c r="C168" s="1" t="s">
        <v>324</v>
      </c>
    </row>
    <row r="169" spans="3:4">
      <c r="C169" s="34" t="s">
        <v>325</v>
      </c>
    </row>
    <row r="171" spans="3:4">
      <c r="C171" s="55" t="s">
        <v>326</v>
      </c>
    </row>
    <row r="172" spans="3:4">
      <c r="C172" s="34" t="s">
        <v>327</v>
      </c>
    </row>
    <row r="173" spans="3:4">
      <c r="C173" s="34" t="s">
        <v>328</v>
      </c>
    </row>
    <row r="175" spans="3:4">
      <c r="C175" s="55" t="s">
        <v>329</v>
      </c>
    </row>
    <row r="176" spans="3:4">
      <c r="C176" s="34" t="s">
        <v>330</v>
      </c>
    </row>
    <row r="177" spans="3:3">
      <c r="C177" s="34" t="s">
        <v>331</v>
      </c>
    </row>
    <row r="178" spans="3:3">
      <c r="C178" s="34" t="s">
        <v>332</v>
      </c>
    </row>
    <row r="179" spans="3:3">
      <c r="C179" s="34" t="s">
        <v>333</v>
      </c>
    </row>
    <row r="181" spans="3:3">
      <c r="C181" s="4" t="s">
        <v>334</v>
      </c>
    </row>
    <row r="182" spans="3:3">
      <c r="C182" s="34" t="s">
        <v>335</v>
      </c>
    </row>
    <row r="183" spans="3:3">
      <c r="C183" s="34" t="s">
        <v>336</v>
      </c>
    </row>
    <row r="184" spans="3:3">
      <c r="C184" s="34" t="s">
        <v>337</v>
      </c>
    </row>
    <row r="186" spans="3:3">
      <c r="C186" s="4" t="s">
        <v>338</v>
      </c>
    </row>
    <row r="187" spans="3:3">
      <c r="C187" s="34" t="s">
        <v>339</v>
      </c>
    </row>
    <row r="189" spans="3:3">
      <c r="C189" s="55" t="s">
        <v>340</v>
      </c>
    </row>
    <row r="190" spans="3:3">
      <c r="C190" s="34" t="s">
        <v>341</v>
      </c>
    </row>
    <row r="191" spans="3:3">
      <c r="C191" s="34" t="s">
        <v>342</v>
      </c>
    </row>
    <row r="192" spans="3:3">
      <c r="C192" s="34" t="s">
        <v>343</v>
      </c>
    </row>
    <row r="194" spans="3:9">
      <c r="C194" s="55" t="s">
        <v>344</v>
      </c>
    </row>
    <row r="195" spans="3:9">
      <c r="C195" s="34" t="s">
        <v>345</v>
      </c>
    </row>
    <row r="196" spans="3:9">
      <c r="C196" s="34" t="s">
        <v>346</v>
      </c>
    </row>
    <row r="197" spans="3:9">
      <c r="C197" s="34" t="s">
        <v>347</v>
      </c>
    </row>
    <row r="199" spans="3:9">
      <c r="C199" s="56" t="s">
        <v>348</v>
      </c>
      <c r="D199" s="56"/>
      <c r="E199" s="56"/>
      <c r="F199" s="56"/>
      <c r="G199" s="56"/>
      <c r="H199" s="56"/>
      <c r="I199" s="56"/>
    </row>
    <row r="200" spans="3:9">
      <c r="C200" s="4" t="s">
        <v>349</v>
      </c>
    </row>
    <row r="201" spans="3:9">
      <c r="C201" s="34" t="s">
        <v>350</v>
      </c>
    </row>
    <row r="202" spans="3:9">
      <c r="C202" s="1" t="s">
        <v>351</v>
      </c>
    </row>
    <row r="204" spans="3:9">
      <c r="C204" s="38" t="s">
        <v>354</v>
      </c>
    </row>
    <row r="205" spans="3:9">
      <c r="C205" s="38" t="s">
        <v>355</v>
      </c>
    </row>
    <row r="206" spans="3:9">
      <c r="C206" s="34"/>
    </row>
    <row r="207" spans="3:9">
      <c r="C207" s="34" t="s">
        <v>403</v>
      </c>
    </row>
    <row r="208" spans="3:9">
      <c r="C208" s="34" t="s">
        <v>404</v>
      </c>
    </row>
    <row r="209" spans="3:3">
      <c r="C209" s="34" t="s">
        <v>356</v>
      </c>
    </row>
    <row r="210" spans="3:3">
      <c r="C210" s="61"/>
    </row>
    <row r="211" spans="3:3">
      <c r="C211" s="34" t="s">
        <v>357</v>
      </c>
    </row>
    <row r="212" spans="3:3">
      <c r="C212" s="34" t="s">
        <v>402</v>
      </c>
    </row>
    <row r="214" spans="3:3">
      <c r="C214" s="39" t="s">
        <v>358</v>
      </c>
    </row>
    <row r="215" spans="3:3">
      <c r="C215" s="55" t="s">
        <v>361</v>
      </c>
    </row>
    <row r="216" spans="3:3">
      <c r="C216" s="34" t="s">
        <v>360</v>
      </c>
    </row>
    <row r="217" spans="3:3">
      <c r="C217" s="34" t="s">
        <v>359</v>
      </c>
    </row>
    <row r="218" spans="3:3">
      <c r="C218" s="34" t="s">
        <v>362</v>
      </c>
    </row>
    <row r="219" spans="3:3">
      <c r="C219" s="34" t="s">
        <v>363</v>
      </c>
    </row>
    <row r="220" spans="3:3">
      <c r="C220" s="34" t="s">
        <v>364</v>
      </c>
    </row>
    <row r="222" spans="3:3">
      <c r="C222" s="62" t="s">
        <v>365</v>
      </c>
    </row>
    <row r="223" spans="3:3">
      <c r="C223" s="34" t="s">
        <v>366</v>
      </c>
    </row>
    <row r="224" spans="3:3">
      <c r="C224" s="34" t="s">
        <v>367</v>
      </c>
    </row>
    <row r="225" spans="3:15">
      <c r="C225" s="34" t="s">
        <v>368</v>
      </c>
    </row>
    <row r="226" spans="3:15">
      <c r="C226" s="34" t="s">
        <v>369</v>
      </c>
    </row>
    <row r="227" spans="3:15">
      <c r="C227" s="34" t="s">
        <v>370</v>
      </c>
    </row>
    <row r="229" spans="3:15">
      <c r="C229" s="55" t="s">
        <v>374</v>
      </c>
    </row>
    <row r="230" spans="3:15">
      <c r="C230" s="34" t="s">
        <v>371</v>
      </c>
      <c r="O230"/>
    </row>
    <row r="231" spans="3:15">
      <c r="C231" s="34" t="s">
        <v>372</v>
      </c>
    </row>
    <row r="232" spans="3:15">
      <c r="C232" s="34" t="s">
        <v>373</v>
      </c>
    </row>
    <row r="233" spans="3:15">
      <c r="C233" s="34" t="s">
        <v>375</v>
      </c>
    </row>
    <row r="236" spans="3:15">
      <c r="C236" s="4" t="s">
        <v>398</v>
      </c>
    </row>
    <row r="237" spans="3:15">
      <c r="C237" s="34" t="s">
        <v>376</v>
      </c>
    </row>
    <row r="238" spans="3:15">
      <c r="C238" s="34" t="s">
        <v>396</v>
      </c>
    </row>
    <row r="240" spans="3:15">
      <c r="C240" s="34" t="s">
        <v>397</v>
      </c>
    </row>
    <row r="241" spans="3:16">
      <c r="C241" s="34"/>
    </row>
    <row r="242" spans="3:16">
      <c r="C242" s="10" t="s">
        <v>378</v>
      </c>
      <c r="D242" s="25" t="s">
        <v>379</v>
      </c>
      <c r="E242" s="25" t="s">
        <v>380</v>
      </c>
      <c r="F242" s="25" t="s">
        <v>381</v>
      </c>
      <c r="G242" s="25" t="s">
        <v>382</v>
      </c>
      <c r="H242" s="25" t="s">
        <v>383</v>
      </c>
      <c r="I242" s="25" t="s">
        <v>384</v>
      </c>
      <c r="J242" s="25" t="s">
        <v>385</v>
      </c>
      <c r="K242" s="25" t="s">
        <v>386</v>
      </c>
      <c r="L242" s="25" t="s">
        <v>387</v>
      </c>
      <c r="M242" s="25" t="s">
        <v>388</v>
      </c>
      <c r="N242" s="25" t="s">
        <v>389</v>
      </c>
      <c r="O242" s="25" t="s">
        <v>390</v>
      </c>
      <c r="P242" s="25" t="s">
        <v>391</v>
      </c>
    </row>
    <row r="243" spans="3:16">
      <c r="C243" s="15" t="s">
        <v>392</v>
      </c>
      <c r="D243" s="65">
        <f t="shared" ref="D243:P243" si="0">D244+D246+D248</f>
        <v>2684.2</v>
      </c>
      <c r="E243" s="65">
        <f t="shared" si="0"/>
        <v>2880</v>
      </c>
      <c r="F243" s="65">
        <f t="shared" si="0"/>
        <v>2990.2</v>
      </c>
      <c r="G243" s="65">
        <f t="shared" si="0"/>
        <v>3257.4</v>
      </c>
      <c r="H243" s="65">
        <f t="shared" si="0"/>
        <v>3294.6</v>
      </c>
      <c r="I243" s="65">
        <f t="shared" si="0"/>
        <v>3245.6</v>
      </c>
      <c r="J243" s="65">
        <f t="shared" si="0"/>
        <v>3285</v>
      </c>
      <c r="K243" s="65">
        <f t="shared" si="0"/>
        <v>3422.6</v>
      </c>
      <c r="L243" s="65">
        <f t="shared" si="0"/>
        <v>3719</v>
      </c>
      <c r="M243" s="65">
        <f t="shared" si="0"/>
        <v>3782</v>
      </c>
      <c r="N243" s="65">
        <f t="shared" si="0"/>
        <v>4058</v>
      </c>
      <c r="O243" s="65">
        <f t="shared" si="0"/>
        <v>4335.7999999999993</v>
      </c>
      <c r="P243" s="65">
        <f t="shared" si="0"/>
        <v>4756</v>
      </c>
    </row>
    <row r="244" spans="3:16">
      <c r="C244" s="66" t="s">
        <v>393</v>
      </c>
      <c r="D244" s="64">
        <v>2284.1999999999998</v>
      </c>
      <c r="E244" s="64">
        <v>2397</v>
      </c>
      <c r="F244" s="64">
        <v>2482.1999999999998</v>
      </c>
      <c r="G244" s="64">
        <v>2729.4</v>
      </c>
      <c r="H244" s="64">
        <v>2733.6</v>
      </c>
      <c r="I244" s="64">
        <v>2688.6</v>
      </c>
      <c r="J244" s="64">
        <v>2724</v>
      </c>
      <c r="K244" s="64">
        <v>2856.6</v>
      </c>
      <c r="L244" s="64">
        <v>3123</v>
      </c>
      <c r="M244" s="64">
        <v>3084</v>
      </c>
      <c r="N244" s="64">
        <v>3189</v>
      </c>
      <c r="O244" s="64">
        <v>3337.7999999999997</v>
      </c>
      <c r="P244" s="64">
        <v>3537</v>
      </c>
    </row>
    <row r="245" spans="3:16">
      <c r="C245" s="68" t="s">
        <v>399</v>
      </c>
      <c r="D245" s="69"/>
      <c r="E245" s="70"/>
      <c r="F245" s="70"/>
      <c r="G245" s="70"/>
      <c r="H245" s="70">
        <f>H244/D244-1</f>
        <v>0.19674284213291315</v>
      </c>
      <c r="I245" s="70">
        <f t="shared" ref="I245:P245" si="1">I244/E244-1</f>
        <v>0.12165206508135173</v>
      </c>
      <c r="J245" s="70">
        <f t="shared" si="1"/>
        <v>9.7413584723229363E-2</v>
      </c>
      <c r="K245" s="70">
        <f t="shared" si="1"/>
        <v>4.6603649153660109E-2</v>
      </c>
      <c r="L245" s="70">
        <f t="shared" si="1"/>
        <v>0.14244951712028109</v>
      </c>
      <c r="M245" s="70">
        <f t="shared" si="1"/>
        <v>0.14706538719035933</v>
      </c>
      <c r="N245" s="70">
        <f t="shared" si="1"/>
        <v>0.17070484581497802</v>
      </c>
      <c r="O245" s="70">
        <f t="shared" si="1"/>
        <v>0.16845200588111742</v>
      </c>
      <c r="P245" s="70">
        <f t="shared" si="1"/>
        <v>0.13256484149855918</v>
      </c>
    </row>
    <row r="246" spans="3:16">
      <c r="C246" s="32" t="s">
        <v>394</v>
      </c>
      <c r="D246" s="9">
        <v>351</v>
      </c>
      <c r="E246" s="9">
        <v>430</v>
      </c>
      <c r="F246" s="9">
        <v>451</v>
      </c>
      <c r="G246" s="9">
        <v>463</v>
      </c>
      <c r="H246" s="9">
        <v>491</v>
      </c>
      <c r="I246" s="9">
        <v>476</v>
      </c>
      <c r="J246" s="9">
        <v>448</v>
      </c>
      <c r="K246" s="9">
        <v>455</v>
      </c>
      <c r="L246" s="9">
        <v>461</v>
      </c>
      <c r="M246" s="9">
        <v>563</v>
      </c>
      <c r="N246" s="9">
        <v>709</v>
      </c>
      <c r="O246" s="9">
        <v>843</v>
      </c>
      <c r="P246" s="9">
        <v>1047</v>
      </c>
    </row>
    <row r="247" spans="3:16">
      <c r="C247" s="68" t="s">
        <v>399</v>
      </c>
      <c r="D247" s="69"/>
      <c r="E247" s="70"/>
      <c r="F247" s="70"/>
      <c r="G247" s="70"/>
      <c r="H247" s="70">
        <f>H246/D246-1</f>
        <v>0.39886039886039892</v>
      </c>
      <c r="I247" s="70">
        <f t="shared" ref="I247" si="2">I246/E246-1</f>
        <v>0.10697674418604652</v>
      </c>
      <c r="J247" s="70">
        <f t="shared" ref="J247" si="3">J246/F246-1</f>
        <v>-6.6518847006651338E-3</v>
      </c>
      <c r="K247" s="70">
        <f t="shared" ref="K247" si="4">K246/G246-1</f>
        <v>-1.7278617710583144E-2</v>
      </c>
      <c r="L247" s="70">
        <f t="shared" ref="L247" si="5">L246/H246-1</f>
        <v>-6.1099796334012191E-2</v>
      </c>
      <c r="M247" s="70">
        <f t="shared" ref="M247" si="6">M246/I246-1</f>
        <v>0.1827731092436975</v>
      </c>
      <c r="N247" s="70">
        <f t="shared" ref="N247" si="7">N246/J246-1</f>
        <v>0.58258928571428581</v>
      </c>
      <c r="O247" s="70">
        <f t="shared" ref="O247" si="8">O246/K246-1</f>
        <v>0.85274725274725283</v>
      </c>
      <c r="P247" s="70">
        <f>P246/L246-1</f>
        <v>1.2711496746203905</v>
      </c>
    </row>
    <row r="248" spans="3:16">
      <c r="C248" s="32" t="s">
        <v>395</v>
      </c>
      <c r="D248" s="9">
        <v>49</v>
      </c>
      <c r="E248" s="9">
        <v>53</v>
      </c>
      <c r="F248" s="9">
        <v>57</v>
      </c>
      <c r="G248" s="9">
        <v>65</v>
      </c>
      <c r="H248" s="9">
        <v>70</v>
      </c>
      <c r="I248" s="9">
        <v>81</v>
      </c>
      <c r="J248" s="9">
        <v>113</v>
      </c>
      <c r="K248" s="9">
        <v>111</v>
      </c>
      <c r="L248" s="9">
        <v>135</v>
      </c>
      <c r="M248" s="9">
        <v>135</v>
      </c>
      <c r="N248" s="9">
        <v>160</v>
      </c>
      <c r="O248" s="9">
        <v>155</v>
      </c>
      <c r="P248" s="9">
        <v>172</v>
      </c>
    </row>
    <row r="249" spans="3:16">
      <c r="C249" s="68" t="s">
        <v>399</v>
      </c>
      <c r="D249" s="69"/>
      <c r="E249" s="70"/>
      <c r="F249" s="70"/>
      <c r="G249" s="70"/>
      <c r="H249" s="70">
        <f>H248/D248-1</f>
        <v>0.4285714285714286</v>
      </c>
      <c r="I249" s="70">
        <f t="shared" ref="I249" si="9">I248/E248-1</f>
        <v>0.52830188679245293</v>
      </c>
      <c r="J249" s="70">
        <f t="shared" ref="J249" si="10">J248/F248-1</f>
        <v>0.98245614035087714</v>
      </c>
      <c r="K249" s="70">
        <f t="shared" ref="K249" si="11">K248/G248-1</f>
        <v>0.70769230769230762</v>
      </c>
      <c r="L249" s="70">
        <f t="shared" ref="L249" si="12">L248/H248-1</f>
        <v>0.9285714285714286</v>
      </c>
      <c r="M249" s="70">
        <f t="shared" ref="M249" si="13">M248/I248-1</f>
        <v>0.66666666666666674</v>
      </c>
      <c r="N249" s="70">
        <f t="shared" ref="N249" si="14">N248/J248-1</f>
        <v>0.41592920353982299</v>
      </c>
      <c r="O249" s="70">
        <f t="shared" ref="O249" si="15">O248/K248-1</f>
        <v>0.39639639639639634</v>
      </c>
      <c r="P249" s="70">
        <f t="shared" ref="P249" si="16">P248/L248-1</f>
        <v>0.27407407407407414</v>
      </c>
    </row>
    <row r="250" spans="3:16">
      <c r="C250" s="67" t="s">
        <v>377</v>
      </c>
      <c r="D250" s="63"/>
      <c r="E250" s="63"/>
      <c r="F250" s="63"/>
      <c r="G250" s="63"/>
      <c r="H250" s="63"/>
      <c r="I250" s="63"/>
      <c r="J250" s="63"/>
      <c r="K250" s="63"/>
      <c r="L250" s="63"/>
      <c r="M250" s="63"/>
      <c r="N250" s="63"/>
      <c r="O250" s="63"/>
      <c r="P250" s="63"/>
    </row>
    <row r="251" spans="3:16">
      <c r="C251" s="66" t="s">
        <v>393</v>
      </c>
      <c r="D251" s="24">
        <f t="shared" ref="D251:P251" si="17">D244/D243</f>
        <v>0.85097980776395199</v>
      </c>
      <c r="E251" s="24">
        <f t="shared" si="17"/>
        <v>0.83229166666666665</v>
      </c>
      <c r="F251" s="24">
        <f t="shared" si="17"/>
        <v>0.8301116982141663</v>
      </c>
      <c r="G251" s="24">
        <f t="shared" si="17"/>
        <v>0.8379075336157672</v>
      </c>
      <c r="H251" s="24">
        <f t="shared" si="17"/>
        <v>0.8297213622291022</v>
      </c>
      <c r="I251" s="24">
        <f t="shared" si="17"/>
        <v>0.82838304165639631</v>
      </c>
      <c r="J251" s="24">
        <f t="shared" si="17"/>
        <v>0.82922374429223744</v>
      </c>
      <c r="K251" s="24">
        <f t="shared" si="17"/>
        <v>0.83462864488984978</v>
      </c>
      <c r="L251" s="24">
        <f t="shared" si="17"/>
        <v>0.8397418660930358</v>
      </c>
      <c r="M251" s="24">
        <f t="shared" si="17"/>
        <v>0.81544156530936007</v>
      </c>
      <c r="N251" s="24">
        <f t="shared" si="17"/>
        <v>0.78585510103499256</v>
      </c>
      <c r="O251" s="24">
        <f t="shared" si="17"/>
        <v>0.76982333133447123</v>
      </c>
      <c r="P251" s="24">
        <f t="shared" si="17"/>
        <v>0.74369217830109335</v>
      </c>
    </row>
    <row r="252" spans="3:16">
      <c r="C252" s="32" t="s">
        <v>394</v>
      </c>
      <c r="D252" s="24">
        <f t="shared" ref="D252:P252" si="18">D246/D243</f>
        <v>0.13076521868713212</v>
      </c>
      <c r="E252" s="24">
        <f t="shared" si="18"/>
        <v>0.14930555555555555</v>
      </c>
      <c r="F252" s="24">
        <f t="shared" si="18"/>
        <v>0.15082603170356498</v>
      </c>
      <c r="G252" s="24">
        <f t="shared" si="18"/>
        <v>0.1421379013937496</v>
      </c>
      <c r="H252" s="24">
        <f t="shared" si="18"/>
        <v>0.14903174892247922</v>
      </c>
      <c r="I252" s="24">
        <f t="shared" si="18"/>
        <v>0.14666009366526991</v>
      </c>
      <c r="J252" s="24">
        <f t="shared" si="18"/>
        <v>0.13637747336377473</v>
      </c>
      <c r="K252" s="24">
        <f t="shared" si="18"/>
        <v>0.13293987027406065</v>
      </c>
      <c r="L252" s="24">
        <f t="shared" si="18"/>
        <v>0.12395805324011831</v>
      </c>
      <c r="M252" s="24">
        <f t="shared" si="18"/>
        <v>0.14886303543098889</v>
      </c>
      <c r="N252" s="24">
        <f t="shared" si="18"/>
        <v>0.17471660916707737</v>
      </c>
      <c r="O252" s="24">
        <f t="shared" si="18"/>
        <v>0.19442778725955998</v>
      </c>
      <c r="P252" s="24">
        <f t="shared" si="18"/>
        <v>0.22014297729184187</v>
      </c>
    </row>
    <row r="253" spans="3:16">
      <c r="C253" s="32" t="s">
        <v>395</v>
      </c>
      <c r="D253" s="24">
        <f t="shared" ref="D253:P253" si="19">D248/D243</f>
        <v>1.8254973548915879E-2</v>
      </c>
      <c r="E253" s="24">
        <f t="shared" si="19"/>
        <v>1.8402777777777778E-2</v>
      </c>
      <c r="F253" s="24">
        <f t="shared" si="19"/>
        <v>1.9062270082268747E-2</v>
      </c>
      <c r="G253" s="24">
        <f t="shared" si="19"/>
        <v>1.9954564990483207E-2</v>
      </c>
      <c r="H253" s="24">
        <f t="shared" si="19"/>
        <v>2.1246888848418626E-2</v>
      </c>
      <c r="I253" s="24">
        <f t="shared" si="19"/>
        <v>2.4956864678333746E-2</v>
      </c>
      <c r="J253" s="24">
        <f t="shared" si="19"/>
        <v>3.439878234398782E-2</v>
      </c>
      <c r="K253" s="24">
        <f t="shared" si="19"/>
        <v>3.2431484836089521E-2</v>
      </c>
      <c r="L253" s="24">
        <f t="shared" si="19"/>
        <v>3.6300080666845924E-2</v>
      </c>
      <c r="M253" s="24">
        <f t="shared" si="19"/>
        <v>3.5695399259650977E-2</v>
      </c>
      <c r="N253" s="24">
        <f t="shared" si="19"/>
        <v>3.9428289797930012E-2</v>
      </c>
      <c r="O253" s="24">
        <f t="shared" si="19"/>
        <v>3.5748881405968914E-2</v>
      </c>
      <c r="P253" s="24">
        <f t="shared" si="19"/>
        <v>3.6164844407064758E-2</v>
      </c>
    </row>
    <row r="254" spans="3:16">
      <c r="D254"/>
      <c r="E254"/>
      <c r="F254"/>
      <c r="G254"/>
      <c r="H254"/>
      <c r="I254"/>
      <c r="J254"/>
      <c r="K254"/>
      <c r="L254"/>
      <c r="M254"/>
      <c r="N254"/>
      <c r="O254"/>
      <c r="P254"/>
    </row>
    <row r="261" spans="3:16">
      <c r="C261"/>
      <c r="D261"/>
      <c r="E261"/>
      <c r="F261"/>
      <c r="G261"/>
      <c r="H261"/>
      <c r="I261"/>
      <c r="J261"/>
      <c r="K261"/>
      <c r="L261"/>
      <c r="M261"/>
      <c r="N261"/>
      <c r="O261"/>
      <c r="P261"/>
    </row>
    <row r="262" spans="3:16">
      <c r="C262"/>
      <c r="D262"/>
      <c r="E262"/>
      <c r="F262"/>
      <c r="G262"/>
      <c r="H262"/>
      <c r="I262"/>
      <c r="J262"/>
      <c r="K262"/>
      <c r="L262"/>
      <c r="M262"/>
      <c r="N262"/>
      <c r="O262"/>
      <c r="P262"/>
    </row>
    <row r="263" spans="3:16">
      <c r="C263"/>
    </row>
    <row r="264" spans="3:16">
      <c r="C264"/>
      <c r="D264"/>
      <c r="E264"/>
      <c r="F264"/>
      <c r="G264"/>
      <c r="H264"/>
      <c r="I264"/>
      <c r="J264"/>
      <c r="K264"/>
      <c r="L264"/>
      <c r="M264"/>
      <c r="N264"/>
      <c r="O264"/>
      <c r="P264"/>
    </row>
    <row r="265" spans="3:16">
      <c r="C265"/>
      <c r="D265"/>
      <c r="E265"/>
      <c r="F265"/>
      <c r="G265"/>
      <c r="H265"/>
      <c r="I265"/>
      <c r="J265"/>
      <c r="K265"/>
      <c r="L265"/>
      <c r="M265"/>
      <c r="N265"/>
      <c r="O265"/>
      <c r="P265"/>
    </row>
    <row r="266" spans="3:16">
      <c r="C266"/>
      <c r="D266"/>
      <c r="E266"/>
      <c r="F266"/>
      <c r="G266"/>
      <c r="H266"/>
      <c r="I266"/>
      <c r="J266"/>
      <c r="K266"/>
      <c r="L266"/>
      <c r="M266"/>
      <c r="N266"/>
      <c r="O266"/>
      <c r="P266"/>
    </row>
    <row r="267" spans="3:16">
      <c r="C267"/>
      <c r="D267"/>
      <c r="E267"/>
      <c r="F267"/>
      <c r="G267"/>
      <c r="H267"/>
      <c r="I267"/>
      <c r="J267"/>
      <c r="K267"/>
      <c r="L267"/>
      <c r="M267"/>
      <c r="N267"/>
      <c r="O267"/>
      <c r="P267"/>
    </row>
    <row r="268" spans="3:16">
      <c r="C268" t="s">
        <v>400</v>
      </c>
      <c r="D268"/>
      <c r="E268"/>
      <c r="F268"/>
      <c r="G268"/>
      <c r="H268"/>
      <c r="I268"/>
      <c r="J268"/>
      <c r="K268"/>
      <c r="L268"/>
      <c r="M268"/>
      <c r="N268"/>
      <c r="O268"/>
      <c r="P268"/>
    </row>
    <row r="269" spans="3:16">
      <c r="C269"/>
      <c r="D269"/>
      <c r="E269"/>
      <c r="F269"/>
      <c r="G269"/>
      <c r="H269"/>
      <c r="I269"/>
      <c r="J269"/>
      <c r="K269"/>
      <c r="L269"/>
      <c r="M269"/>
      <c r="N269"/>
      <c r="O269"/>
      <c r="P269"/>
    </row>
    <row r="270" spans="3:16">
      <c r="C270" t="s">
        <v>407</v>
      </c>
      <c r="D270"/>
      <c r="E270"/>
      <c r="F270"/>
      <c r="G270"/>
      <c r="H270"/>
      <c r="I270"/>
      <c r="J270"/>
      <c r="K270"/>
      <c r="L270"/>
      <c r="M270"/>
      <c r="N270"/>
      <c r="O270"/>
      <c r="P270"/>
    </row>
    <row r="271" spans="3:16">
      <c r="C271" s="1" t="s">
        <v>405</v>
      </c>
    </row>
    <row r="272" spans="3:16" ht="17.399999999999999" customHeight="1">
      <c r="C272" s="34" t="s">
        <v>406</v>
      </c>
    </row>
    <row r="274" spans="2:17" ht="30">
      <c r="B274" s="71"/>
      <c r="C274" s="74" t="s">
        <v>401</v>
      </c>
      <c r="D274" s="72"/>
      <c r="E274" s="72"/>
      <c r="F274" s="72"/>
      <c r="G274" s="72"/>
      <c r="H274" s="72"/>
      <c r="I274" s="72"/>
      <c r="J274" s="72"/>
      <c r="K274" s="72"/>
      <c r="L274" s="72"/>
      <c r="M274" s="72"/>
      <c r="N274" s="72"/>
      <c r="O274" s="72"/>
      <c r="P274" s="72"/>
      <c r="Q274" s="73"/>
    </row>
    <row r="276" spans="2:17">
      <c r="C276" s="56" t="s">
        <v>408</v>
      </c>
      <c r="D276" s="75"/>
      <c r="E276" s="75"/>
      <c r="F276" s="75"/>
      <c r="G276" s="75"/>
      <c r="H276" s="75"/>
      <c r="I276" s="75"/>
    </row>
    <row r="277" spans="2:17">
      <c r="C277" s="34" t="s">
        <v>617</v>
      </c>
      <c r="K277"/>
    </row>
    <row r="278" spans="2:17">
      <c r="C278" s="34" t="s">
        <v>618</v>
      </c>
    </row>
    <row r="279" spans="2:17" ht="18" customHeight="1">
      <c r="C279" s="34" t="s">
        <v>410</v>
      </c>
    </row>
    <row r="281" spans="2:17">
      <c r="C281" s="34" t="s">
        <v>411</v>
      </c>
    </row>
    <row r="282" spans="2:17">
      <c r="C282" s="34" t="s">
        <v>412</v>
      </c>
    </row>
    <row r="283" spans="2:17">
      <c r="C283" s="34" t="s">
        <v>409</v>
      </c>
    </row>
    <row r="286" spans="2:17">
      <c r="C286" s="34"/>
    </row>
    <row r="287" spans="2:17">
      <c r="C287" s="34"/>
    </row>
    <row r="291" spans="3:11">
      <c r="K291"/>
    </row>
    <row r="301" spans="3:11">
      <c r="C301"/>
    </row>
    <row r="303" spans="3:11">
      <c r="C303" s="1" t="s">
        <v>413</v>
      </c>
    </row>
    <row r="304" spans="3:11">
      <c r="C304" s="1" t="s">
        <v>414</v>
      </c>
    </row>
    <row r="305" spans="3:9">
      <c r="C305" s="1" t="s">
        <v>415</v>
      </c>
    </row>
    <row r="306" spans="3:9">
      <c r="C306" s="34" t="s">
        <v>416</v>
      </c>
    </row>
    <row r="308" spans="3:9">
      <c r="C308" s="34" t="s">
        <v>417</v>
      </c>
    </row>
    <row r="310" spans="3:9">
      <c r="C310" s="78"/>
      <c r="D310" s="79" t="s">
        <v>418</v>
      </c>
      <c r="E310" s="79" t="s">
        <v>419</v>
      </c>
      <c r="F310" s="79" t="s">
        <v>420</v>
      </c>
      <c r="G310" s="79" t="s">
        <v>421</v>
      </c>
      <c r="H310" s="79" t="s">
        <v>422</v>
      </c>
      <c r="I310" s="79" t="s">
        <v>423</v>
      </c>
    </row>
    <row r="311" spans="3:9">
      <c r="C311" s="77" t="s">
        <v>424</v>
      </c>
      <c r="D311" s="76">
        <v>0.14280000000000001</v>
      </c>
      <c r="E311" s="76">
        <v>2.0899999999999998E-2</v>
      </c>
      <c r="F311" s="76">
        <v>0.24809999999999999</v>
      </c>
      <c r="G311" s="76">
        <v>0.17199999999999999</v>
      </c>
      <c r="H311" s="76">
        <v>0.1346</v>
      </c>
      <c r="I311" s="76">
        <v>0.26329999999999998</v>
      </c>
    </row>
    <row r="312" spans="3:9">
      <c r="C312" s="77" t="s">
        <v>425</v>
      </c>
      <c r="D312" s="76">
        <v>0.1308</v>
      </c>
      <c r="E312" s="76">
        <v>1.9300000000000001E-2</v>
      </c>
      <c r="F312" s="76">
        <v>0.23710000000000001</v>
      </c>
      <c r="G312" s="76">
        <v>0.1789</v>
      </c>
      <c r="H312" s="76">
        <v>0.13109999999999999</v>
      </c>
      <c r="I312" s="76">
        <v>0.28810000000000002</v>
      </c>
    </row>
    <row r="315" spans="3:9">
      <c r="C315" s="1" t="s">
        <v>426</v>
      </c>
    </row>
    <row r="316" spans="3:9">
      <c r="C316" s="34" t="s">
        <v>427</v>
      </c>
    </row>
    <row r="318" spans="3:9">
      <c r="C318" s="1" t="s">
        <v>428</v>
      </c>
    </row>
    <row r="319" spans="3:9">
      <c r="C319" s="34" t="s">
        <v>429</v>
      </c>
    </row>
    <row r="320" spans="3:9">
      <c r="C320" s="34" t="s">
        <v>430</v>
      </c>
    </row>
    <row r="323" spans="3:16">
      <c r="C323" s="84"/>
      <c r="D323" s="83" t="s">
        <v>433</v>
      </c>
      <c r="E323" s="83" t="s">
        <v>434</v>
      </c>
      <c r="F323" s="83" t="s">
        <v>435</v>
      </c>
      <c r="G323" s="83" t="s">
        <v>436</v>
      </c>
      <c r="H323" s="83" t="s">
        <v>437</v>
      </c>
      <c r="I323" s="83" t="s">
        <v>438</v>
      </c>
      <c r="J323" s="83" t="s">
        <v>439</v>
      </c>
      <c r="K323" s="83" t="s">
        <v>440</v>
      </c>
      <c r="L323" s="83" t="s">
        <v>441</v>
      </c>
      <c r="M323" s="83" t="s">
        <v>442</v>
      </c>
      <c r="N323" s="83" t="s">
        <v>443</v>
      </c>
      <c r="O323" s="83" t="s">
        <v>444</v>
      </c>
      <c r="P323" s="83" t="s">
        <v>445</v>
      </c>
    </row>
    <row r="324" spans="3:16">
      <c r="C324" s="83" t="s">
        <v>431</v>
      </c>
      <c r="D324" s="81">
        <v>18.100000000000001</v>
      </c>
      <c r="E324" s="81">
        <v>17.899999999999999</v>
      </c>
      <c r="F324" s="81">
        <v>16.8</v>
      </c>
      <c r="G324" s="81">
        <v>17</v>
      </c>
      <c r="H324" s="81">
        <v>18.100000000000001</v>
      </c>
      <c r="I324" s="81">
        <v>17.899999999999999</v>
      </c>
      <c r="J324" s="81">
        <v>18</v>
      </c>
      <c r="K324" s="81">
        <v>18.100000000000001</v>
      </c>
      <c r="L324" s="81">
        <v>18.600000000000001</v>
      </c>
      <c r="M324" s="81">
        <v>19.399999999999999</v>
      </c>
      <c r="N324" s="81">
        <v>20.2</v>
      </c>
      <c r="O324" s="81">
        <v>20.8</v>
      </c>
      <c r="P324" s="81">
        <v>21.5</v>
      </c>
    </row>
    <row r="325" spans="3:16">
      <c r="C325" s="80" t="s">
        <v>446</v>
      </c>
      <c r="D325" s="81"/>
      <c r="E325" s="82">
        <f>E324/D324-1</f>
        <v>-1.1049723756906271E-2</v>
      </c>
      <c r="F325" s="82">
        <f t="shared" ref="F325:P325" si="20">F324/E324-1</f>
        <v>-6.1452513966480327E-2</v>
      </c>
      <c r="G325" s="82">
        <f t="shared" si="20"/>
        <v>1.1904761904761862E-2</v>
      </c>
      <c r="H325" s="82">
        <f t="shared" si="20"/>
        <v>6.4705882352941169E-2</v>
      </c>
      <c r="I325" s="82">
        <f t="shared" si="20"/>
        <v>-1.1049723756906271E-2</v>
      </c>
      <c r="J325" s="82">
        <f t="shared" si="20"/>
        <v>5.5865921787709993E-3</v>
      </c>
      <c r="K325" s="82">
        <f t="shared" si="20"/>
        <v>5.5555555555555358E-3</v>
      </c>
      <c r="L325" s="82">
        <f t="shared" si="20"/>
        <v>2.7624309392265234E-2</v>
      </c>
      <c r="M325" s="82">
        <f t="shared" si="20"/>
        <v>4.3010752688171783E-2</v>
      </c>
      <c r="N325" s="82">
        <f t="shared" si="20"/>
        <v>4.1237113402061931E-2</v>
      </c>
      <c r="O325" s="82">
        <f t="shared" si="20"/>
        <v>2.9702970297029729E-2</v>
      </c>
      <c r="P325" s="82">
        <f t="shared" si="20"/>
        <v>3.3653846153846034E-2</v>
      </c>
    </row>
    <row r="326" spans="3:16">
      <c r="C326" s="83" t="s">
        <v>432</v>
      </c>
      <c r="D326" s="81">
        <v>283</v>
      </c>
      <c r="E326" s="81">
        <v>283</v>
      </c>
      <c r="F326" s="81">
        <v>276</v>
      </c>
      <c r="G326" s="81">
        <v>263</v>
      </c>
      <c r="H326" s="81">
        <v>283</v>
      </c>
      <c r="I326" s="81">
        <v>282</v>
      </c>
      <c r="J326" s="81">
        <v>284</v>
      </c>
      <c r="K326" s="81">
        <v>294</v>
      </c>
      <c r="L326" s="81">
        <v>305</v>
      </c>
      <c r="M326" s="81">
        <v>293</v>
      </c>
      <c r="N326" s="81">
        <v>296</v>
      </c>
      <c r="O326" s="81">
        <v>302</v>
      </c>
      <c r="P326" s="81">
        <v>302</v>
      </c>
    </row>
    <row r="327" spans="3:16">
      <c r="C327" s="80" t="s">
        <v>446</v>
      </c>
      <c r="D327" s="81"/>
      <c r="E327" s="82">
        <f>E326/D326-1</f>
        <v>0</v>
      </c>
      <c r="F327" s="82">
        <f t="shared" ref="F327:P327" si="21">F326/E326-1</f>
        <v>-2.4734982332155431E-2</v>
      </c>
      <c r="G327" s="82">
        <f t="shared" si="21"/>
        <v>-4.7101449275362306E-2</v>
      </c>
      <c r="H327" s="82">
        <f t="shared" si="21"/>
        <v>7.6045627376425839E-2</v>
      </c>
      <c r="I327" s="82">
        <f t="shared" si="21"/>
        <v>-3.5335689045936647E-3</v>
      </c>
      <c r="J327" s="82">
        <f t="shared" si="21"/>
        <v>7.0921985815601829E-3</v>
      </c>
      <c r="K327" s="82">
        <f t="shared" si="21"/>
        <v>3.5211267605633756E-2</v>
      </c>
      <c r="L327" s="82">
        <f t="shared" si="21"/>
        <v>3.7414965986394488E-2</v>
      </c>
      <c r="M327" s="82">
        <f t="shared" si="21"/>
        <v>-3.9344262295081922E-2</v>
      </c>
      <c r="N327" s="82">
        <f t="shared" si="21"/>
        <v>1.0238907849829282E-2</v>
      </c>
      <c r="O327" s="82">
        <f t="shared" si="21"/>
        <v>2.0270270270270174E-2</v>
      </c>
      <c r="P327" s="82">
        <f t="shared" si="21"/>
        <v>0</v>
      </c>
    </row>
    <row r="328" spans="3:16">
      <c r="C328" s="42" t="s">
        <v>450</v>
      </c>
    </row>
    <row r="330" spans="3:16">
      <c r="C330" s="1" t="s">
        <v>447</v>
      </c>
    </row>
    <row r="331" spans="3:16">
      <c r="C331" s="1" t="s">
        <v>448</v>
      </c>
    </row>
    <row r="332" spans="3:16">
      <c r="C332" s="34" t="s">
        <v>449</v>
      </c>
    </row>
    <row r="333" spans="3:16">
      <c r="C333" s="34" t="s">
        <v>451</v>
      </c>
    </row>
    <row r="335" spans="3:16">
      <c r="C335" s="34" t="s">
        <v>452</v>
      </c>
    </row>
    <row r="336" spans="3:16">
      <c r="C336" s="34" t="s">
        <v>453</v>
      </c>
    </row>
    <row r="347" spans="3:9">
      <c r="C347" s="56" t="s">
        <v>551</v>
      </c>
      <c r="D347" s="56"/>
      <c r="E347" s="56"/>
      <c r="F347" s="56"/>
      <c r="G347" s="56"/>
      <c r="H347" s="56"/>
      <c r="I347" s="56"/>
    </row>
    <row r="349" spans="3:9">
      <c r="C349" s="4" t="s">
        <v>552</v>
      </c>
    </row>
    <row r="350" spans="3:9">
      <c r="C350" s="1" t="s">
        <v>553</v>
      </c>
    </row>
    <row r="351" spans="3:9">
      <c r="C351" s="34" t="s">
        <v>554</v>
      </c>
      <c r="F351"/>
    </row>
    <row r="352" spans="3:9">
      <c r="C352" s="34" t="s">
        <v>559</v>
      </c>
    </row>
    <row r="374" spans="3:3">
      <c r="C374" s="1" t="s">
        <v>555</v>
      </c>
    </row>
    <row r="375" spans="3:3">
      <c r="C375" s="1" t="s">
        <v>556</v>
      </c>
    </row>
    <row r="376" spans="3:3">
      <c r="C376" s="1" t="s">
        <v>557</v>
      </c>
    </row>
    <row r="377" spans="3:3">
      <c r="C377" s="34" t="s">
        <v>558</v>
      </c>
    </row>
    <row r="379" spans="3:3">
      <c r="C379" s="4" t="s">
        <v>560</v>
      </c>
    </row>
    <row r="380" spans="3:3">
      <c r="C380" s="34" t="s">
        <v>561</v>
      </c>
    </row>
    <row r="381" spans="3:3">
      <c r="C381" s="34" t="s">
        <v>562</v>
      </c>
    </row>
    <row r="382" spans="3:3">
      <c r="C382" s="34" t="s">
        <v>563</v>
      </c>
    </row>
    <row r="384" spans="3:3">
      <c r="C384" s="34" t="s">
        <v>565</v>
      </c>
    </row>
    <row r="385" spans="3:3">
      <c r="C385" s="34" t="s">
        <v>564</v>
      </c>
    </row>
    <row r="386" spans="3:3">
      <c r="C386" s="34" t="s">
        <v>566</v>
      </c>
    </row>
    <row r="387" spans="3:3">
      <c r="C387" s="34" t="s">
        <v>567</v>
      </c>
    </row>
    <row r="389" spans="3:3">
      <c r="C389" s="34" t="s">
        <v>568</v>
      </c>
    </row>
    <row r="390" spans="3:3">
      <c r="C390" s="34" t="s">
        <v>569</v>
      </c>
    </row>
    <row r="391" spans="3:3">
      <c r="C391" s="34" t="s">
        <v>570</v>
      </c>
    </row>
    <row r="393" spans="3:3">
      <c r="C393" s="34" t="s">
        <v>571</v>
      </c>
    </row>
    <row r="394" spans="3:3">
      <c r="C394" s="34" t="s">
        <v>572</v>
      </c>
    </row>
    <row r="395" spans="3:3">
      <c r="C395" s="34" t="s">
        <v>573</v>
      </c>
    </row>
    <row r="397" spans="3:3">
      <c r="C397" s="4" t="s">
        <v>574</v>
      </c>
    </row>
    <row r="398" spans="3:3">
      <c r="C398" s="34" t="s">
        <v>575</v>
      </c>
    </row>
    <row r="399" spans="3:3">
      <c r="C399" s="34" t="s">
        <v>576</v>
      </c>
    </row>
    <row r="400" spans="3:3">
      <c r="C400" s="34" t="s">
        <v>577</v>
      </c>
    </row>
    <row r="401" spans="3:3">
      <c r="C401" s="34" t="s">
        <v>578</v>
      </c>
    </row>
    <row r="402" spans="3:3">
      <c r="C402" s="34" t="s">
        <v>579</v>
      </c>
    </row>
    <row r="404" spans="3:3">
      <c r="C404" s="34" t="s">
        <v>580</v>
      </c>
    </row>
    <row r="405" spans="3:3">
      <c r="C405" s="34" t="s">
        <v>589</v>
      </c>
    </row>
    <row r="406" spans="3:3">
      <c r="C406" s="34" t="s">
        <v>581</v>
      </c>
    </row>
    <row r="408" spans="3:3">
      <c r="C408" s="34" t="s">
        <v>590</v>
      </c>
    </row>
    <row r="409" spans="3:3">
      <c r="C409" s="34" t="s">
        <v>582</v>
      </c>
    </row>
    <row r="410" spans="3:3">
      <c r="C410" s="34" t="s">
        <v>583</v>
      </c>
    </row>
    <row r="412" spans="3:3">
      <c r="C412" s="4" t="s">
        <v>584</v>
      </c>
    </row>
    <row r="413" spans="3:3">
      <c r="C413" s="34" t="s">
        <v>591</v>
      </c>
    </row>
    <row r="414" spans="3:3">
      <c r="C414" s="34" t="s">
        <v>585</v>
      </c>
    </row>
    <row r="416" spans="3:3">
      <c r="C416" s="4" t="s">
        <v>586</v>
      </c>
    </row>
    <row r="417" spans="3:9">
      <c r="C417" s="34" t="s">
        <v>587</v>
      </c>
    </row>
    <row r="418" spans="3:9">
      <c r="C418" s="34" t="s">
        <v>588</v>
      </c>
    </row>
    <row r="420" spans="3:9">
      <c r="C420" s="4" t="s">
        <v>592</v>
      </c>
    </row>
    <row r="421" spans="3:9">
      <c r="C421" s="34" t="s">
        <v>593</v>
      </c>
    </row>
    <row r="422" spans="3:9">
      <c r="C422" s="34" t="s">
        <v>594</v>
      </c>
    </row>
    <row r="423" spans="3:9">
      <c r="C423" s="34" t="s">
        <v>595</v>
      </c>
    </row>
    <row r="424" spans="3:9">
      <c r="C424" s="34" t="s">
        <v>596</v>
      </c>
    </row>
    <row r="425" spans="3:9">
      <c r="C425" s="34" t="s">
        <v>597</v>
      </c>
    </row>
    <row r="426" spans="3:9">
      <c r="C426" s="34" t="s">
        <v>598</v>
      </c>
    </row>
    <row r="428" spans="3:9">
      <c r="C428" s="56" t="s">
        <v>454</v>
      </c>
      <c r="D428" s="56"/>
      <c r="E428" s="56"/>
      <c r="F428" s="56"/>
      <c r="G428" s="56"/>
      <c r="H428" s="56"/>
      <c r="I428" s="56"/>
    </row>
    <row r="430" spans="3:9">
      <c r="C430" s="1" t="s">
        <v>455</v>
      </c>
    </row>
    <row r="431" spans="3:9">
      <c r="C431" s="1" t="s">
        <v>456</v>
      </c>
    </row>
    <row r="432" spans="3:9">
      <c r="C432" s="34" t="s">
        <v>457</v>
      </c>
    </row>
    <row r="434" spans="3:8">
      <c r="C434" s="4" t="s">
        <v>458</v>
      </c>
    </row>
    <row r="435" spans="3:8">
      <c r="C435" s="34" t="s">
        <v>462</v>
      </c>
    </row>
    <row r="436" spans="3:8">
      <c r="C436" s="34" t="s">
        <v>459</v>
      </c>
    </row>
    <row r="437" spans="3:8">
      <c r="C437" s="34" t="s">
        <v>460</v>
      </c>
    </row>
    <row r="439" spans="3:8">
      <c r="C439" s="34" t="s">
        <v>461</v>
      </c>
    </row>
    <row r="440" spans="3:8">
      <c r="C440" s="34" t="s">
        <v>463</v>
      </c>
    </row>
    <row r="441" spans="3:8">
      <c r="C441" s="34" t="s">
        <v>464</v>
      </c>
    </row>
    <row r="444" spans="3:8">
      <c r="D444" s="85" t="s">
        <v>465</v>
      </c>
      <c r="E444" s="120" t="s">
        <v>466</v>
      </c>
      <c r="F444" s="120"/>
    </row>
    <row r="445" spans="3:8">
      <c r="D445" s="86">
        <v>0</v>
      </c>
      <c r="E445" s="121">
        <f>7890/4900*(1-D445)</f>
        <v>1.6102040816326531</v>
      </c>
      <c r="F445" s="121"/>
    </row>
    <row r="446" spans="3:8">
      <c r="D446" s="87">
        <v>0.05</v>
      </c>
      <c r="E446" s="121">
        <f t="shared" ref="E446:E451" si="22">7890/4900*(1-D446)</f>
        <v>1.5296938775510203</v>
      </c>
      <c r="F446" s="121"/>
    </row>
    <row r="447" spans="3:8">
      <c r="D447" s="87">
        <v>0.1</v>
      </c>
      <c r="E447" s="121">
        <f t="shared" si="22"/>
        <v>1.4491836734693877</v>
      </c>
      <c r="F447" s="121"/>
    </row>
    <row r="448" spans="3:8">
      <c r="D448" s="87">
        <v>0.15</v>
      </c>
      <c r="E448" s="121">
        <f t="shared" si="22"/>
        <v>1.3686734693877551</v>
      </c>
      <c r="F448" s="121"/>
      <c r="H448" s="1" t="s">
        <v>468</v>
      </c>
    </row>
    <row r="449" spans="3:6">
      <c r="D449" s="87">
        <v>0.2</v>
      </c>
      <c r="E449" s="121">
        <f t="shared" si="22"/>
        <v>1.2881632653061226</v>
      </c>
      <c r="F449" s="121"/>
    </row>
    <row r="450" spans="3:6">
      <c r="D450" s="87">
        <v>0.3</v>
      </c>
      <c r="E450" s="121">
        <f t="shared" si="22"/>
        <v>1.127142857142857</v>
      </c>
      <c r="F450" s="121"/>
    </row>
    <row r="451" spans="3:6">
      <c r="D451" s="88">
        <v>0.378</v>
      </c>
      <c r="E451" s="118">
        <f t="shared" si="22"/>
        <v>1.0015469387755103</v>
      </c>
      <c r="F451" s="118"/>
    </row>
    <row r="454" spans="3:6">
      <c r="C454" s="1" t="s">
        <v>467</v>
      </c>
    </row>
    <row r="455" spans="3:6">
      <c r="C455" s="1" t="s">
        <v>469</v>
      </c>
    </row>
    <row r="457" spans="3:6">
      <c r="C457" s="61" t="s">
        <v>470</v>
      </c>
    </row>
    <row r="458" spans="3:6">
      <c r="C458" s="89" t="s">
        <v>483</v>
      </c>
    </row>
    <row r="460" spans="3:6">
      <c r="C460" s="34" t="s">
        <v>471</v>
      </c>
    </row>
    <row r="461" spans="3:6">
      <c r="C461" s="34" t="s">
        <v>472</v>
      </c>
    </row>
    <row r="462" spans="3:6">
      <c r="C462" s="34" t="s">
        <v>473</v>
      </c>
    </row>
    <row r="463" spans="3:6">
      <c r="C463" s="34" t="s">
        <v>474</v>
      </c>
    </row>
    <row r="464" spans="3:6">
      <c r="C464" s="34" t="s">
        <v>475</v>
      </c>
    </row>
    <row r="467" spans="3:3">
      <c r="C467" s="4" t="s">
        <v>477</v>
      </c>
    </row>
    <row r="468" spans="3:3">
      <c r="C468" s="34" t="s">
        <v>478</v>
      </c>
    </row>
    <row r="469" spans="3:3">
      <c r="C469" s="34" t="s">
        <v>479</v>
      </c>
    </row>
    <row r="470" spans="3:3">
      <c r="C470" s="34" t="s">
        <v>480</v>
      </c>
    </row>
    <row r="471" spans="3:3">
      <c r="C471" s="34" t="s">
        <v>481</v>
      </c>
    </row>
    <row r="472" spans="3:3">
      <c r="C472" s="34" t="s">
        <v>482</v>
      </c>
    </row>
    <row r="474" spans="3:3">
      <c r="C474" s="34" t="s">
        <v>484</v>
      </c>
    </row>
    <row r="475" spans="3:3">
      <c r="C475" s="34" t="s">
        <v>488</v>
      </c>
    </row>
    <row r="477" spans="3:3">
      <c r="C477" s="34" t="s">
        <v>489</v>
      </c>
    </row>
    <row r="478" spans="3:3">
      <c r="C478" s="34" t="s">
        <v>490</v>
      </c>
    </row>
    <row r="479" spans="3:3">
      <c r="C479" s="34" t="s">
        <v>491</v>
      </c>
    </row>
    <row r="480" spans="3:3">
      <c r="C480" s="34" t="s">
        <v>492</v>
      </c>
    </row>
    <row r="481" spans="3:12">
      <c r="C481" s="34" t="s">
        <v>493</v>
      </c>
    </row>
    <row r="483" spans="3:12">
      <c r="C483" s="34" t="s">
        <v>494</v>
      </c>
    </row>
    <row r="484" spans="3:12">
      <c r="C484" s="34" t="s">
        <v>495</v>
      </c>
    </row>
    <row r="486" spans="3:12">
      <c r="C486" s="34" t="s">
        <v>496</v>
      </c>
    </row>
    <row r="487" spans="3:12">
      <c r="C487" s="34" t="s">
        <v>497</v>
      </c>
    </row>
    <row r="488" spans="3:12">
      <c r="C488" s="34" t="s">
        <v>498</v>
      </c>
    </row>
    <row r="490" spans="3:12">
      <c r="C490" s="34" t="s">
        <v>499</v>
      </c>
    </row>
    <row r="491" spans="3:12">
      <c r="C491" s="34" t="s">
        <v>500</v>
      </c>
    </row>
    <row r="495" spans="3:12">
      <c r="C495" s="4" t="s">
        <v>599</v>
      </c>
    </row>
    <row r="496" spans="3:12">
      <c r="C496" s="1" t="s">
        <v>600</v>
      </c>
      <c r="L496"/>
    </row>
    <row r="497" spans="3:3">
      <c r="C497" s="1" t="s">
        <v>601</v>
      </c>
    </row>
    <row r="499" spans="3:3">
      <c r="C499" s="34" t="s">
        <v>602</v>
      </c>
    </row>
    <row r="500" spans="3:3">
      <c r="C500" s="34" t="s">
        <v>603</v>
      </c>
    </row>
    <row r="501" spans="3:3">
      <c r="C501" s="34" t="s">
        <v>605</v>
      </c>
    </row>
    <row r="503" spans="3:3">
      <c r="C503" s="34" t="s">
        <v>604</v>
      </c>
    </row>
    <row r="504" spans="3:3">
      <c r="C504" s="34" t="s">
        <v>606</v>
      </c>
    </row>
    <row r="505" spans="3:3">
      <c r="C505" s="34" t="s">
        <v>607</v>
      </c>
    </row>
    <row r="506" spans="3:3">
      <c r="C506" s="34" t="s">
        <v>608</v>
      </c>
    </row>
    <row r="508" spans="3:3">
      <c r="C508" s="34" t="s">
        <v>609</v>
      </c>
    </row>
    <row r="509" spans="3:3">
      <c r="C509" s="34" t="s">
        <v>610</v>
      </c>
    </row>
    <row r="510" spans="3:3">
      <c r="C510" s="34" t="s">
        <v>611</v>
      </c>
    </row>
    <row r="511" spans="3:3">
      <c r="C511" s="34" t="s">
        <v>612</v>
      </c>
    </row>
    <row r="512" spans="3:3">
      <c r="C512" s="34" t="s">
        <v>613</v>
      </c>
    </row>
    <row r="514" spans="3:9">
      <c r="C514" s="34" t="s">
        <v>614</v>
      </c>
    </row>
    <row r="515" spans="3:9">
      <c r="C515" s="34" t="s">
        <v>615</v>
      </c>
    </row>
    <row r="517" spans="3:9">
      <c r="C517" s="56" t="s">
        <v>501</v>
      </c>
      <c r="D517" s="75"/>
      <c r="E517" s="75"/>
      <c r="F517" s="75"/>
      <c r="G517" s="75"/>
      <c r="H517" s="75"/>
      <c r="I517" s="75"/>
    </row>
    <row r="518" spans="3:9">
      <c r="C518" s="1" t="s">
        <v>502</v>
      </c>
    </row>
    <row r="519" spans="3:9">
      <c r="C519" s="1" t="s">
        <v>503</v>
      </c>
    </row>
    <row r="520" spans="3:9">
      <c r="C520" s="34" t="s">
        <v>504</v>
      </c>
    </row>
    <row r="521" spans="3:9">
      <c r="C521" s="34" t="s">
        <v>505</v>
      </c>
    </row>
    <row r="523" spans="3:9">
      <c r="C523" s="34" t="s">
        <v>506</v>
      </c>
    </row>
    <row r="524" spans="3:9">
      <c r="C524" s="34" t="s">
        <v>507</v>
      </c>
    </row>
    <row r="525" spans="3:9">
      <c r="C525" s="34" t="s">
        <v>508</v>
      </c>
    </row>
    <row r="526" spans="3:9">
      <c r="C526" s="34" t="s">
        <v>509</v>
      </c>
    </row>
    <row r="528" spans="3:9">
      <c r="C528" s="34" t="s">
        <v>510</v>
      </c>
    </row>
    <row r="529" spans="3:3">
      <c r="C529" s="34" t="s">
        <v>511</v>
      </c>
    </row>
    <row r="530" spans="3:3">
      <c r="C530" s="34" t="s">
        <v>512</v>
      </c>
    </row>
    <row r="531" spans="3:3">
      <c r="C531" s="34" t="s">
        <v>513</v>
      </c>
    </row>
    <row r="533" spans="3:3">
      <c r="C533" s="34" t="s">
        <v>514</v>
      </c>
    </row>
    <row r="534" spans="3:3">
      <c r="C534" s="34" t="s">
        <v>515</v>
      </c>
    </row>
    <row r="535" spans="3:3">
      <c r="C535" s="34" t="s">
        <v>516</v>
      </c>
    </row>
    <row r="537" spans="3:3">
      <c r="C537" s="34" t="s">
        <v>517</v>
      </c>
    </row>
    <row r="538" spans="3:3">
      <c r="C538" s="34" t="s">
        <v>518</v>
      </c>
    </row>
    <row r="539" spans="3:3">
      <c r="C539" s="34" t="s">
        <v>519</v>
      </c>
    </row>
    <row r="541" spans="3:3">
      <c r="C541" s="34" t="s">
        <v>520</v>
      </c>
    </row>
    <row r="542" spans="3:3">
      <c r="C542" s="34" t="s">
        <v>521</v>
      </c>
    </row>
    <row r="544" spans="3:3">
      <c r="C544" s="34" t="s">
        <v>526</v>
      </c>
    </row>
    <row r="545" spans="3:14">
      <c r="C545" s="34" t="s">
        <v>522</v>
      </c>
    </row>
    <row r="547" spans="3:14">
      <c r="C547" s="34" t="s">
        <v>523</v>
      </c>
    </row>
    <row r="548" spans="3:14">
      <c r="C548" s="34" t="s">
        <v>524</v>
      </c>
    </row>
    <row r="549" spans="3:14">
      <c r="C549" s="34" t="s">
        <v>525</v>
      </c>
    </row>
    <row r="551" spans="3:14">
      <c r="C551" s="34" t="s">
        <v>527</v>
      </c>
    </row>
    <row r="552" spans="3:14">
      <c r="C552" s="34" t="s">
        <v>528</v>
      </c>
    </row>
    <row r="553" spans="3:14">
      <c r="C553" s="34" t="s">
        <v>529</v>
      </c>
    </row>
    <row r="554" spans="3:14">
      <c r="N554"/>
    </row>
    <row r="555" spans="3:14">
      <c r="C555" s="34" t="s">
        <v>532</v>
      </c>
      <c r="J555"/>
    </row>
    <row r="556" spans="3:14">
      <c r="C556" s="34" t="s">
        <v>530</v>
      </c>
    </row>
    <row r="557" spans="3:14">
      <c r="C557" s="34" t="s">
        <v>531</v>
      </c>
    </row>
    <row r="558" spans="3:14">
      <c r="C558" s="34" t="s">
        <v>533</v>
      </c>
    </row>
    <row r="560" spans="3:14">
      <c r="C560" s="34" t="s">
        <v>534</v>
      </c>
    </row>
    <row r="561" spans="3:12">
      <c r="C561" s="34" t="s">
        <v>535</v>
      </c>
    </row>
    <row r="562" spans="3:12">
      <c r="C562" s="34" t="s">
        <v>536</v>
      </c>
    </row>
    <row r="564" spans="3:12">
      <c r="C564" s="34" t="s">
        <v>537</v>
      </c>
    </row>
    <row r="565" spans="3:12">
      <c r="C565" s="34" t="s">
        <v>538</v>
      </c>
      <c r="L565"/>
    </row>
    <row r="566" spans="3:12">
      <c r="C566" s="34" t="s">
        <v>539</v>
      </c>
    </row>
    <row r="567" spans="3:12">
      <c r="C567" s="34" t="s">
        <v>544</v>
      </c>
    </row>
    <row r="568" spans="3:12">
      <c r="C568" s="34" t="s">
        <v>540</v>
      </c>
    </row>
    <row r="570" spans="3:12">
      <c r="C570" s="34" t="s">
        <v>541</v>
      </c>
    </row>
    <row r="571" spans="3:12">
      <c r="C571" s="34" t="s">
        <v>542</v>
      </c>
    </row>
    <row r="572" spans="3:12">
      <c r="C572" s="34" t="s">
        <v>543</v>
      </c>
    </row>
    <row r="573" spans="3:12" ht="16.8" customHeight="1"/>
    <row r="578" spans="3:12">
      <c r="L578"/>
    </row>
    <row r="591" spans="3:12">
      <c r="C591" s="93" t="s">
        <v>619</v>
      </c>
      <c r="D591" s="92"/>
      <c r="E591" s="92"/>
      <c r="F591" s="92"/>
      <c r="G591" s="92"/>
      <c r="H591" s="92"/>
      <c r="I591" s="92"/>
    </row>
    <row r="592" spans="3:12">
      <c r="C592" s="1" t="s">
        <v>620</v>
      </c>
    </row>
    <row r="593" spans="3:3">
      <c r="C593" s="1" t="s">
        <v>621</v>
      </c>
    </row>
    <row r="594" spans="3:3" ht="14.4" customHeight="1"/>
    <row r="595" spans="3:3">
      <c r="C595" s="4" t="s">
        <v>657</v>
      </c>
    </row>
    <row r="596" spans="3:3">
      <c r="C596" s="34" t="s">
        <v>622</v>
      </c>
    </row>
    <row r="597" spans="3:3">
      <c r="C597" s="34" t="s">
        <v>623</v>
      </c>
    </row>
    <row r="598" spans="3:3">
      <c r="C598" s="34" t="s">
        <v>624</v>
      </c>
    </row>
    <row r="600" spans="3:3">
      <c r="C600" s="34" t="s">
        <v>625</v>
      </c>
    </row>
    <row r="601" spans="3:3">
      <c r="C601" s="34" t="s">
        <v>626</v>
      </c>
    </row>
    <row r="614" spans="3:3">
      <c r="C614" s="1" t="s">
        <v>627</v>
      </c>
    </row>
    <row r="615" spans="3:3">
      <c r="C615" s="1" t="s">
        <v>628</v>
      </c>
    </row>
    <row r="618" spans="3:3">
      <c r="C618" s="1" t="s">
        <v>629</v>
      </c>
    </row>
    <row r="619" spans="3:3">
      <c r="C619" s="34" t="s">
        <v>630</v>
      </c>
    </row>
    <row r="627" spans="3:3">
      <c r="C627" s="1" t="s">
        <v>631</v>
      </c>
    </row>
    <row r="628" spans="3:3">
      <c r="C628" s="1" t="s">
        <v>632</v>
      </c>
    </row>
    <row r="629" spans="3:3">
      <c r="C629" s="1" t="s">
        <v>633</v>
      </c>
    </row>
    <row r="630" spans="3:3">
      <c r="C630" s="34" t="s">
        <v>634</v>
      </c>
    </row>
    <row r="632" spans="3:3">
      <c r="C632" s="34" t="s">
        <v>635</v>
      </c>
    </row>
    <row r="633" spans="3:3">
      <c r="C633" s="34" t="s">
        <v>636</v>
      </c>
    </row>
    <row r="634" spans="3:3">
      <c r="C634" s="34" t="s">
        <v>637</v>
      </c>
    </row>
    <row r="635" spans="3:3">
      <c r="C635" s="1" t="s">
        <v>638</v>
      </c>
    </row>
    <row r="647" spans="3:7">
      <c r="G647" s="1" t="s">
        <v>639</v>
      </c>
    </row>
    <row r="654" spans="3:7">
      <c r="C654" s="1" t="s">
        <v>640</v>
      </c>
    </row>
    <row r="655" spans="3:7">
      <c r="C655" s="1" t="s">
        <v>641</v>
      </c>
    </row>
    <row r="656" spans="3:7">
      <c r="C656" s="1" t="s">
        <v>642</v>
      </c>
    </row>
    <row r="657" spans="3:16">
      <c r="C657" s="34"/>
    </row>
    <row r="658" spans="3:16">
      <c r="C658" s="4" t="s">
        <v>643</v>
      </c>
    </row>
    <row r="659" spans="3:16">
      <c r="C659" s="34" t="s">
        <v>644</v>
      </c>
    </row>
    <row r="660" spans="3:16">
      <c r="C660" s="34" t="s">
        <v>645</v>
      </c>
    </row>
    <row r="662" spans="3:16" ht="16.8" customHeight="1">
      <c r="C662" s="95" t="s">
        <v>646</v>
      </c>
      <c r="D662" s="94"/>
      <c r="E662" s="94"/>
      <c r="F662" s="94"/>
      <c r="G662" s="94"/>
      <c r="H662" s="94"/>
      <c r="I662" s="94"/>
      <c r="J662" s="94"/>
      <c r="K662" s="94"/>
      <c r="L662" s="94"/>
      <c r="M662" s="94"/>
      <c r="N662" s="94"/>
      <c r="O662" s="94"/>
      <c r="P662" s="94"/>
    </row>
    <row r="663" spans="3:16">
      <c r="C663" s="95" t="s">
        <v>647</v>
      </c>
    </row>
    <row r="664" spans="3:16">
      <c r="C664" s="95" t="s">
        <v>648</v>
      </c>
    </row>
    <row r="665" spans="3:16">
      <c r="C665" s="95" t="s">
        <v>649</v>
      </c>
    </row>
    <row r="666" spans="3:16">
      <c r="C666" s="95" t="s">
        <v>650</v>
      </c>
    </row>
    <row r="667" spans="3:16">
      <c r="C667" s="95" t="s">
        <v>651</v>
      </c>
    </row>
    <row r="669" spans="3:16">
      <c r="C669" s="96" t="s">
        <v>652</v>
      </c>
    </row>
    <row r="670" spans="3:16">
      <c r="C670" s="96"/>
    </row>
    <row r="671" spans="3:16">
      <c r="C671" s="1" t="s">
        <v>653</v>
      </c>
    </row>
    <row r="672" spans="3:16">
      <c r="C672" s="61" t="s">
        <v>654</v>
      </c>
    </row>
    <row r="673" spans="3:10">
      <c r="C673" s="1" t="s">
        <v>655</v>
      </c>
    </row>
    <row r="674" spans="3:10">
      <c r="C674"/>
      <c r="J674"/>
    </row>
    <row r="675" spans="3:10">
      <c r="G675"/>
    </row>
    <row r="683" spans="3:10">
      <c r="C683" s="97" t="s">
        <v>656</v>
      </c>
    </row>
    <row r="684" spans="3:10">
      <c r="C684" s="1" t="s">
        <v>658</v>
      </c>
    </row>
    <row r="685" spans="3:10">
      <c r="C685" s="1" t="s">
        <v>659</v>
      </c>
    </row>
    <row r="687" spans="3:10">
      <c r="C687" s="34" t="s">
        <v>660</v>
      </c>
    </row>
    <row r="688" spans="3:10">
      <c r="C688" s="34" t="s">
        <v>661</v>
      </c>
    </row>
    <row r="689" spans="3:3">
      <c r="C689" s="34" t="s">
        <v>662</v>
      </c>
    </row>
    <row r="691" spans="3:3">
      <c r="C691" s="34" t="s">
        <v>663</v>
      </c>
    </row>
    <row r="692" spans="3:3">
      <c r="C692" s="34" t="s">
        <v>664</v>
      </c>
    </row>
    <row r="693" spans="3:3">
      <c r="C693" s="34" t="s">
        <v>665</v>
      </c>
    </row>
    <row r="695" spans="3:3">
      <c r="C695" s="34" t="s">
        <v>666</v>
      </c>
    </row>
    <row r="697" spans="3:3">
      <c r="C697" s="39" t="s">
        <v>667</v>
      </c>
    </row>
    <row r="698" spans="3:3">
      <c r="C698" s="98" t="s">
        <v>669</v>
      </c>
    </row>
    <row r="699" spans="3:3">
      <c r="C699" s="98" t="s">
        <v>670</v>
      </c>
    </row>
    <row r="700" spans="3:3">
      <c r="C700" s="98" t="s">
        <v>671</v>
      </c>
    </row>
    <row r="701" spans="3:3">
      <c r="C701" s="98" t="s">
        <v>672</v>
      </c>
    </row>
    <row r="702" spans="3:3">
      <c r="C702" s="99"/>
    </row>
    <row r="703" spans="3:3">
      <c r="C703" s="98" t="s">
        <v>673</v>
      </c>
    </row>
    <row r="704" spans="3:3">
      <c r="C704" s="98" t="s">
        <v>674</v>
      </c>
    </row>
    <row r="705" spans="3:3">
      <c r="C705" s="98" t="s">
        <v>675</v>
      </c>
    </row>
    <row r="706" spans="3:3">
      <c r="C706" s="98" t="s">
        <v>676</v>
      </c>
    </row>
    <row r="707" spans="3:3">
      <c r="C707" s="98" t="s">
        <v>677</v>
      </c>
    </row>
    <row r="708" spans="3:3">
      <c r="C708" s="98" t="s">
        <v>678</v>
      </c>
    </row>
    <row r="709" spans="3:3">
      <c r="C709" s="99"/>
    </row>
    <row r="710" spans="3:3">
      <c r="C710" s="98" t="s">
        <v>679</v>
      </c>
    </row>
    <row r="711" spans="3:3">
      <c r="C711" s="98" t="s">
        <v>680</v>
      </c>
    </row>
    <row r="713" spans="3:3">
      <c r="C713" s="4" t="s">
        <v>683</v>
      </c>
    </row>
    <row r="714" spans="3:3">
      <c r="C714" s="98" t="s">
        <v>681</v>
      </c>
    </row>
    <row r="715" spans="3:3">
      <c r="C715" s="98" t="s">
        <v>682</v>
      </c>
    </row>
    <row r="717" spans="3:3">
      <c r="C717" s="98" t="s">
        <v>684</v>
      </c>
    </row>
    <row r="718" spans="3:3">
      <c r="C718" s="98" t="s">
        <v>685</v>
      </c>
    </row>
    <row r="719" spans="3:3">
      <c r="C719" s="98" t="s">
        <v>686</v>
      </c>
    </row>
    <row r="720" spans="3:3">
      <c r="C720" s="98" t="s">
        <v>687</v>
      </c>
    </row>
    <row r="721" spans="2:17">
      <c r="C721" s="98" t="s">
        <v>688</v>
      </c>
    </row>
    <row r="723" spans="2:17">
      <c r="C723" s="4" t="s">
        <v>668</v>
      </c>
    </row>
    <row r="724" spans="2:17">
      <c r="C724" s="98" t="s">
        <v>689</v>
      </c>
    </row>
    <row r="725" spans="2:17">
      <c r="C725" s="98" t="s">
        <v>690</v>
      </c>
    </row>
    <row r="726" spans="2:17">
      <c r="C726" s="98" t="s">
        <v>691</v>
      </c>
    </row>
    <row r="727" spans="2:17">
      <c r="C727" s="98" t="s">
        <v>692</v>
      </c>
    </row>
    <row r="728" spans="2:17">
      <c r="C728" s="98" t="s">
        <v>693</v>
      </c>
    </row>
    <row r="730" spans="2:17" ht="30">
      <c r="B730" s="90"/>
      <c r="C730" s="91" t="s">
        <v>616</v>
      </c>
      <c r="D730" s="10"/>
      <c r="E730" s="10"/>
      <c r="F730" s="10"/>
      <c r="G730" s="10"/>
      <c r="H730" s="10"/>
      <c r="I730" s="10"/>
      <c r="J730" s="10"/>
      <c r="K730" s="10"/>
      <c r="L730" s="10"/>
      <c r="M730" s="10"/>
      <c r="N730" s="10"/>
      <c r="O730" s="10"/>
      <c r="P730" s="10"/>
      <c r="Q730" s="10"/>
    </row>
    <row r="732" spans="2:17">
      <c r="C732" s="56" t="s">
        <v>694</v>
      </c>
      <c r="D732" s="100" t="s">
        <v>695</v>
      </c>
      <c r="E732" s="75"/>
      <c r="F732" s="75"/>
      <c r="G732" s="75"/>
      <c r="H732" s="75"/>
      <c r="I732" s="75"/>
    </row>
    <row r="733" spans="2:17">
      <c r="C733" s="1" t="s">
        <v>696</v>
      </c>
    </row>
    <row r="734" spans="2:17">
      <c r="C734" s="34" t="s">
        <v>703</v>
      </c>
    </row>
    <row r="735" spans="2:17">
      <c r="C735" s="34" t="s">
        <v>697</v>
      </c>
    </row>
    <row r="737" spans="3:8">
      <c r="C737" s="34" t="s">
        <v>700</v>
      </c>
    </row>
    <row r="738" spans="3:8">
      <c r="C738" s="34" t="s">
        <v>701</v>
      </c>
    </row>
    <row r="739" spans="3:8">
      <c r="C739" s="34" t="s">
        <v>702</v>
      </c>
    </row>
    <row r="740" spans="3:8">
      <c r="C740" s="34" t="s">
        <v>707</v>
      </c>
    </row>
    <row r="741" spans="3:8">
      <c r="C741" s="34" t="s">
        <v>704</v>
      </c>
    </row>
    <row r="743" spans="3:8">
      <c r="C743" s="34" t="s">
        <v>698</v>
      </c>
    </row>
    <row r="744" spans="3:8">
      <c r="C744" s="34" t="s">
        <v>699</v>
      </c>
    </row>
    <row r="746" spans="3:8">
      <c r="C746" s="34" t="s">
        <v>705</v>
      </c>
    </row>
    <row r="747" spans="3:8">
      <c r="C747" s="34" t="s">
        <v>706</v>
      </c>
    </row>
    <row r="750" spans="3:8">
      <c r="C750" s="1" t="s">
        <v>716</v>
      </c>
      <c r="D750" s="83" t="s">
        <v>708</v>
      </c>
      <c r="E750" s="83" t="s">
        <v>709</v>
      </c>
      <c r="F750" s="83" t="s">
        <v>710</v>
      </c>
      <c r="G750" s="83" t="s">
        <v>711</v>
      </c>
      <c r="H750" s="83" t="s">
        <v>712</v>
      </c>
    </row>
    <row r="751" spans="3:8">
      <c r="C751" s="83" t="s">
        <v>713</v>
      </c>
      <c r="D751" s="102">
        <v>5801</v>
      </c>
      <c r="E751" s="102">
        <v>5838</v>
      </c>
      <c r="F751" s="102">
        <v>6184</v>
      </c>
      <c r="G751" s="102">
        <f>24383-F751-E751-D751</f>
        <v>6560</v>
      </c>
      <c r="H751" s="102">
        <v>7114</v>
      </c>
    </row>
    <row r="752" spans="3:8">
      <c r="C752" s="83" t="s">
        <v>714</v>
      </c>
      <c r="D752" s="102">
        <v>5658</v>
      </c>
      <c r="E752" s="102">
        <v>5681</v>
      </c>
      <c r="F752" s="102">
        <v>5966</v>
      </c>
      <c r="G752" s="102">
        <f>23594-F752-E752-D752</f>
        <v>6289</v>
      </c>
      <c r="H752" s="102">
        <v>6494</v>
      </c>
    </row>
    <row r="753" spans="3:8">
      <c r="C753" s="83" t="s">
        <v>715</v>
      </c>
      <c r="D753" s="102">
        <v>142</v>
      </c>
      <c r="E753" s="102">
        <v>156</v>
      </c>
      <c r="F753" s="102">
        <v>218</v>
      </c>
      <c r="G753" s="102">
        <f>G751-G752</f>
        <v>271</v>
      </c>
      <c r="H753" s="102">
        <v>620</v>
      </c>
    </row>
    <row r="755" spans="3:8">
      <c r="C755" s="103" t="s">
        <v>717</v>
      </c>
    </row>
    <row r="756" spans="3:8">
      <c r="C756" s="103" t="s">
        <v>718</v>
      </c>
    </row>
    <row r="757" spans="3:8">
      <c r="C757" s="1" t="s">
        <v>719</v>
      </c>
    </row>
    <row r="759" spans="3:8">
      <c r="C759" s="34" t="s">
        <v>720</v>
      </c>
    </row>
    <row r="760" spans="3:8">
      <c r="C760" s="34" t="s">
        <v>721</v>
      </c>
    </row>
    <row r="761" spans="3:8">
      <c r="C761" s="34" t="s">
        <v>722</v>
      </c>
    </row>
    <row r="763" spans="3:8">
      <c r="C763" s="34" t="s">
        <v>723</v>
      </c>
    </row>
    <row r="764" spans="3:8">
      <c r="C764" s="34" t="s">
        <v>724</v>
      </c>
    </row>
    <row r="766" spans="3:8">
      <c r="C766" s="34" t="s">
        <v>725</v>
      </c>
    </row>
    <row r="767" spans="3:8">
      <c r="C767" s="34" t="s">
        <v>726</v>
      </c>
    </row>
    <row r="769" spans="3:9">
      <c r="C769" s="34" t="s">
        <v>727</v>
      </c>
    </row>
    <row r="770" spans="3:9">
      <c r="C770" s="34" t="s">
        <v>728</v>
      </c>
    </row>
    <row r="771" spans="3:9">
      <c r="C771" s="34" t="s">
        <v>729</v>
      </c>
    </row>
    <row r="772" spans="3:9">
      <c r="C772" s="34" t="s">
        <v>733</v>
      </c>
    </row>
    <row r="774" spans="3:9">
      <c r="C774" s="34" t="s">
        <v>734</v>
      </c>
    </row>
    <row r="775" spans="3:9">
      <c r="C775" s="34" t="s">
        <v>730</v>
      </c>
    </row>
    <row r="776" spans="3:9">
      <c r="C776" s="34" t="s">
        <v>731</v>
      </c>
    </row>
    <row r="777" spans="3:9">
      <c r="C777" s="34" t="s">
        <v>732</v>
      </c>
    </row>
    <row r="779" spans="3:9">
      <c r="C779" s="56" t="s">
        <v>735</v>
      </c>
      <c r="D779" s="56"/>
      <c r="E779" s="56"/>
      <c r="F779" s="56"/>
      <c r="G779" s="56"/>
      <c r="H779" s="56"/>
      <c r="I779" s="56"/>
    </row>
    <row r="780" spans="3:9">
      <c r="C780" s="34" t="s">
        <v>736</v>
      </c>
    </row>
    <row r="781" spans="3:9">
      <c r="C781" s="34" t="s">
        <v>737</v>
      </c>
    </row>
    <row r="782" spans="3:9">
      <c r="C782" s="34" t="s">
        <v>738</v>
      </c>
    </row>
    <row r="784" spans="3:9">
      <c r="C784" s="34" t="s">
        <v>739</v>
      </c>
    </row>
    <row r="785" spans="3:9">
      <c r="C785" s="34" t="s">
        <v>740</v>
      </c>
    </row>
    <row r="786" spans="3:9">
      <c r="C786" s="34" t="s">
        <v>741</v>
      </c>
    </row>
    <row r="788" spans="3:9">
      <c r="C788" s="34" t="s">
        <v>742</v>
      </c>
    </row>
    <row r="789" spans="3:9">
      <c r="C789" s="34" t="s">
        <v>743</v>
      </c>
    </row>
    <row r="791" spans="3:9">
      <c r="C791" s="56" t="s">
        <v>744</v>
      </c>
      <c r="D791" s="56"/>
      <c r="E791" s="56"/>
      <c r="F791" s="56"/>
      <c r="G791" s="56"/>
      <c r="H791" s="56"/>
      <c r="I791" s="56"/>
    </row>
    <row r="792" spans="3:9">
      <c r="C792" s="34" t="s">
        <v>745</v>
      </c>
    </row>
    <row r="794" spans="3:9">
      <c r="C794" s="39" t="s">
        <v>746</v>
      </c>
    </row>
    <row r="795" spans="3:9">
      <c r="C795" s="98" t="s">
        <v>747</v>
      </c>
    </row>
    <row r="797" spans="3:9">
      <c r="C797" s="39" t="s">
        <v>764</v>
      </c>
    </row>
    <row r="798" spans="3:9">
      <c r="C798" s="98" t="s">
        <v>748</v>
      </c>
    </row>
    <row r="800" spans="3:9">
      <c r="C800" s="39" t="s">
        <v>749</v>
      </c>
    </row>
    <row r="801" spans="3:3">
      <c r="C801" s="98" t="s">
        <v>750</v>
      </c>
    </row>
    <row r="803" spans="3:3">
      <c r="C803" s="39" t="s">
        <v>751</v>
      </c>
    </row>
    <row r="804" spans="3:3">
      <c r="C804" s="98" t="s">
        <v>752</v>
      </c>
    </row>
    <row r="805" spans="3:3">
      <c r="C805" s="98" t="s">
        <v>753</v>
      </c>
    </row>
    <row r="808" spans="3:3">
      <c r="C808" s="1" t="s">
        <v>754</v>
      </c>
    </row>
    <row r="810" spans="3:3">
      <c r="C810" s="1" t="s">
        <v>755</v>
      </c>
    </row>
    <row r="811" spans="3:3">
      <c r="C811" s="1" t="s">
        <v>762</v>
      </c>
    </row>
    <row r="813" spans="3:3">
      <c r="C813" s="34" t="s">
        <v>756</v>
      </c>
    </row>
    <row r="815" spans="3:3">
      <c r="C815" s="34" t="s">
        <v>770</v>
      </c>
    </row>
    <row r="818" spans="2:17">
      <c r="D818" s="106" t="s">
        <v>757</v>
      </c>
      <c r="E818" s="107" t="s">
        <v>758</v>
      </c>
      <c r="F818" s="107" t="s">
        <v>759</v>
      </c>
      <c r="G818" s="107" t="s">
        <v>760</v>
      </c>
    </row>
    <row r="819" spans="2:17">
      <c r="C819" s="77" t="s">
        <v>761</v>
      </c>
      <c r="D819" s="104">
        <v>73.900000000000006</v>
      </c>
      <c r="E819" s="104">
        <v>127</v>
      </c>
      <c r="F819" s="104">
        <v>372</v>
      </c>
      <c r="G819" s="104">
        <v>314</v>
      </c>
      <c r="J819" s="1" t="s">
        <v>763</v>
      </c>
    </row>
    <row r="820" spans="2:17">
      <c r="C820" s="77" t="s">
        <v>769</v>
      </c>
      <c r="D820" s="105" t="s">
        <v>765</v>
      </c>
      <c r="E820" s="104" t="s">
        <v>766</v>
      </c>
      <c r="F820" s="104" t="s">
        <v>767</v>
      </c>
      <c r="G820" s="104" t="s">
        <v>768</v>
      </c>
    </row>
    <row r="823" spans="2:17">
      <c r="C823" s="1" t="s">
        <v>772</v>
      </c>
    </row>
    <row r="824" spans="2:17">
      <c r="C824" s="34" t="s">
        <v>771</v>
      </c>
    </row>
    <row r="825" spans="2:17">
      <c r="C825" s="34" t="s">
        <v>773</v>
      </c>
    </row>
    <row r="829" spans="2:17" ht="30">
      <c r="B829" s="108"/>
      <c r="C829" s="74" t="s">
        <v>774</v>
      </c>
      <c r="D829" s="109"/>
      <c r="E829" s="109"/>
      <c r="F829" s="109"/>
      <c r="G829" s="109"/>
      <c r="H829" s="109"/>
      <c r="I829" s="109"/>
      <c r="J829" s="109"/>
      <c r="K829" s="109"/>
      <c r="L829" s="109"/>
      <c r="M829" s="109"/>
      <c r="N829" s="109"/>
      <c r="O829" s="109"/>
      <c r="P829" s="109"/>
      <c r="Q829" s="110"/>
    </row>
    <row r="831" spans="2:17">
      <c r="C831" s="1" t="s">
        <v>775</v>
      </c>
    </row>
    <row r="834" spans="3:12">
      <c r="C834" s="1" t="s">
        <v>784</v>
      </c>
      <c r="D834" s="101">
        <v>2015</v>
      </c>
      <c r="E834" s="101">
        <v>2016</v>
      </c>
      <c r="F834" s="101">
        <v>2017</v>
      </c>
      <c r="G834" s="101">
        <v>2018</v>
      </c>
      <c r="H834" s="101">
        <v>2019</v>
      </c>
      <c r="I834" s="101">
        <v>2020</v>
      </c>
      <c r="J834" s="101">
        <v>2021</v>
      </c>
      <c r="K834" s="101">
        <v>2022</v>
      </c>
      <c r="L834" s="101">
        <v>2023</v>
      </c>
    </row>
    <row r="835" spans="3:12">
      <c r="C835" s="83" t="s">
        <v>776</v>
      </c>
      <c r="D835" s="117">
        <v>107006</v>
      </c>
      <c r="E835" s="117">
        <v>135987</v>
      </c>
      <c r="F835" s="117">
        <v>177866</v>
      </c>
      <c r="G835" s="117">
        <v>232887</v>
      </c>
      <c r="H835" s="117">
        <v>280522</v>
      </c>
      <c r="I835" s="117">
        <v>386064</v>
      </c>
      <c r="J835" s="117">
        <v>469822</v>
      </c>
      <c r="K835" s="117">
        <v>513983</v>
      </c>
      <c r="L835" s="117">
        <v>574785</v>
      </c>
    </row>
    <row r="836" spans="3:12">
      <c r="C836" s="111" t="s">
        <v>777</v>
      </c>
      <c r="D836" s="81">
        <v>76863</v>
      </c>
      <c r="E836" s="81">
        <v>91431</v>
      </c>
      <c r="F836" s="81">
        <v>108354</v>
      </c>
      <c r="G836" s="81">
        <v>122987</v>
      </c>
      <c r="H836" s="81">
        <v>141247</v>
      </c>
      <c r="I836" s="81">
        <v>197346</v>
      </c>
      <c r="J836" s="81">
        <v>222075</v>
      </c>
      <c r="K836" s="81">
        <v>220004</v>
      </c>
      <c r="L836" s="81">
        <v>231872</v>
      </c>
    </row>
    <row r="837" spans="3:12">
      <c r="C837" s="111" t="s">
        <v>778</v>
      </c>
      <c r="D837" s="81"/>
      <c r="E837" s="81"/>
      <c r="F837" s="81">
        <v>5798</v>
      </c>
      <c r="G837" s="81">
        <v>17224</v>
      </c>
      <c r="H837" s="81">
        <v>17192</v>
      </c>
      <c r="I837" s="81">
        <v>16227</v>
      </c>
      <c r="J837" s="81">
        <v>17075</v>
      </c>
      <c r="K837" s="81">
        <v>18963</v>
      </c>
      <c r="L837" s="81">
        <v>20030</v>
      </c>
    </row>
    <row r="838" spans="3:12">
      <c r="C838" s="111" t="s">
        <v>779</v>
      </c>
      <c r="D838" s="81">
        <v>16086</v>
      </c>
      <c r="E838" s="81">
        <v>22993</v>
      </c>
      <c r="F838" s="81">
        <v>31881</v>
      </c>
      <c r="G838" s="81">
        <v>42745</v>
      </c>
      <c r="H838" s="81">
        <v>53762</v>
      </c>
      <c r="I838" s="81">
        <v>80461</v>
      </c>
      <c r="J838" s="81">
        <v>103366</v>
      </c>
      <c r="K838" s="81">
        <v>117716</v>
      </c>
      <c r="L838" s="81">
        <v>140053</v>
      </c>
    </row>
    <row r="839" spans="3:12">
      <c r="C839" s="111" t="s">
        <v>780</v>
      </c>
      <c r="D839" s="81"/>
      <c r="E839" s="81"/>
      <c r="F839" s="81"/>
      <c r="G839" s="81"/>
      <c r="H839" s="81"/>
      <c r="I839" s="81"/>
      <c r="J839" s="81">
        <v>31160</v>
      </c>
      <c r="K839" s="81">
        <v>37739</v>
      </c>
      <c r="L839" s="81">
        <v>46906</v>
      </c>
    </row>
    <row r="840" spans="3:12">
      <c r="C840" s="111" t="s">
        <v>781</v>
      </c>
      <c r="D840" s="81">
        <v>4467</v>
      </c>
      <c r="E840" s="81">
        <v>6394</v>
      </c>
      <c r="F840" s="81">
        <v>9721</v>
      </c>
      <c r="G840" s="81">
        <v>14168</v>
      </c>
      <c r="H840" s="81">
        <v>19210</v>
      </c>
      <c r="I840" s="81">
        <v>25207</v>
      </c>
      <c r="J840" s="81">
        <v>31768</v>
      </c>
      <c r="K840" s="81">
        <v>35218</v>
      </c>
      <c r="L840" s="81">
        <v>40209</v>
      </c>
    </row>
    <row r="841" spans="3:12">
      <c r="C841" s="111" t="s">
        <v>782</v>
      </c>
      <c r="D841" s="81">
        <v>7880</v>
      </c>
      <c r="E841" s="81">
        <v>12219</v>
      </c>
      <c r="F841" s="81">
        <v>17459</v>
      </c>
      <c r="G841" s="81">
        <v>25655</v>
      </c>
      <c r="H841" s="81">
        <v>35026</v>
      </c>
      <c r="I841" s="81">
        <v>45370</v>
      </c>
      <c r="J841" s="81">
        <v>62202</v>
      </c>
      <c r="K841" s="81">
        <v>80096</v>
      </c>
      <c r="L841" s="81">
        <v>90757</v>
      </c>
    </row>
    <row r="842" spans="3:12">
      <c r="C842" s="111" t="s">
        <v>783</v>
      </c>
      <c r="D842" s="81">
        <v>1710</v>
      </c>
      <c r="E842" s="81">
        <v>2950</v>
      </c>
      <c r="F842" s="81">
        <v>4653</v>
      </c>
      <c r="G842" s="81">
        <v>10108</v>
      </c>
      <c r="H842" s="81">
        <v>14085</v>
      </c>
      <c r="I842" s="81">
        <v>21453</v>
      </c>
      <c r="J842" s="81">
        <v>2176</v>
      </c>
      <c r="K842" s="81">
        <v>4247</v>
      </c>
      <c r="L842" s="81">
        <v>4958</v>
      </c>
    </row>
    <row r="843" spans="3:12">
      <c r="C843" s="83"/>
      <c r="D843" s="81"/>
      <c r="E843" s="81"/>
      <c r="F843" s="81"/>
      <c r="G843" s="81"/>
      <c r="H843" s="81"/>
      <c r="I843" s="81"/>
      <c r="J843" s="81"/>
      <c r="K843" s="81"/>
      <c r="L843" s="81"/>
    </row>
    <row r="844" spans="3:12">
      <c r="C844" s="112" t="s">
        <v>785</v>
      </c>
      <c r="D844" s="81"/>
      <c r="E844" s="81"/>
      <c r="F844" s="81"/>
      <c r="G844" s="81"/>
      <c r="H844" s="81"/>
      <c r="I844" s="81"/>
      <c r="J844" s="81"/>
      <c r="K844" s="81"/>
      <c r="L844" s="81"/>
    </row>
    <row r="845" spans="3:12">
      <c r="C845" s="111" t="s">
        <v>777</v>
      </c>
      <c r="D845" s="113">
        <f>D836/D$835</f>
        <v>0.7183055155785657</v>
      </c>
      <c r="E845" s="113">
        <f t="shared" ref="E845:L845" si="23">E836/E$835</f>
        <v>0.67235103355467807</v>
      </c>
      <c r="F845" s="113">
        <f t="shared" si="23"/>
        <v>0.60918893998853074</v>
      </c>
      <c r="G845" s="113">
        <f t="shared" si="23"/>
        <v>0.52809731758320555</v>
      </c>
      <c r="H845" s="113">
        <f t="shared" si="23"/>
        <v>0.50351487583861521</v>
      </c>
      <c r="I845" s="113">
        <f t="shared" si="23"/>
        <v>0.51117431306726346</v>
      </c>
      <c r="J845" s="113">
        <f t="shared" si="23"/>
        <v>0.47267901460553147</v>
      </c>
      <c r="K845" s="113">
        <f t="shared" si="23"/>
        <v>0.42803750318590306</v>
      </c>
      <c r="L845" s="113">
        <f t="shared" si="23"/>
        <v>0.40340649112276766</v>
      </c>
    </row>
    <row r="846" spans="3:12">
      <c r="C846" s="111" t="s">
        <v>778</v>
      </c>
      <c r="D846" s="113">
        <f t="shared" ref="D846:L851" si="24">D837/D$835</f>
        <v>0</v>
      </c>
      <c r="E846" s="113">
        <f t="shared" si="24"/>
        <v>0</v>
      </c>
      <c r="F846" s="113">
        <f t="shared" si="24"/>
        <v>3.2597573454173363E-2</v>
      </c>
      <c r="G846" s="113">
        <f t="shared" si="24"/>
        <v>7.3958615122355478E-2</v>
      </c>
      <c r="H846" s="113">
        <f t="shared" si="24"/>
        <v>6.1285745859504782E-2</v>
      </c>
      <c r="I846" s="113">
        <f t="shared" si="24"/>
        <v>4.2031891085415891E-2</v>
      </c>
      <c r="J846" s="113">
        <f t="shared" si="24"/>
        <v>3.6343551387546774E-2</v>
      </c>
      <c r="K846" s="113">
        <f t="shared" si="24"/>
        <v>3.68942163456768E-2</v>
      </c>
      <c r="L846" s="113">
        <f t="shared" si="24"/>
        <v>3.4847812660386057E-2</v>
      </c>
    </row>
    <row r="847" spans="3:12">
      <c r="C847" s="111" t="s">
        <v>779</v>
      </c>
      <c r="D847" s="113">
        <f t="shared" si="24"/>
        <v>0.15032801898958936</v>
      </c>
      <c r="E847" s="113">
        <f t="shared" si="24"/>
        <v>0.16908233875296905</v>
      </c>
      <c r="F847" s="113">
        <f t="shared" si="24"/>
        <v>0.17924167631812712</v>
      </c>
      <c r="G847" s="113">
        <f t="shared" si="24"/>
        <v>0.18354395049959851</v>
      </c>
      <c r="H847" s="113">
        <f t="shared" si="24"/>
        <v>0.19164985277447044</v>
      </c>
      <c r="I847" s="113">
        <f t="shared" si="24"/>
        <v>0.20841363090057607</v>
      </c>
      <c r="J847" s="113">
        <f t="shared" si="24"/>
        <v>0.22001098288287904</v>
      </c>
      <c r="K847" s="113">
        <f t="shared" si="24"/>
        <v>0.22902703007687025</v>
      </c>
      <c r="L847" s="113">
        <f t="shared" si="24"/>
        <v>0.24366154301173482</v>
      </c>
    </row>
    <row r="848" spans="3:12">
      <c r="C848" s="111" t="s">
        <v>780</v>
      </c>
      <c r="D848" s="113">
        <f t="shared" si="24"/>
        <v>0</v>
      </c>
      <c r="E848" s="113">
        <f t="shared" si="24"/>
        <v>0</v>
      </c>
      <c r="F848" s="113">
        <f t="shared" si="24"/>
        <v>0</v>
      </c>
      <c r="G848" s="113">
        <f t="shared" si="24"/>
        <v>0</v>
      </c>
      <c r="H848" s="113">
        <f t="shared" si="24"/>
        <v>0</v>
      </c>
      <c r="I848" s="113">
        <f t="shared" si="24"/>
        <v>0</v>
      </c>
      <c r="J848" s="113">
        <f t="shared" si="24"/>
        <v>6.632299040913367E-2</v>
      </c>
      <c r="K848" s="113">
        <f t="shared" si="24"/>
        <v>7.3424607428650368E-2</v>
      </c>
      <c r="L848" s="113">
        <f t="shared" si="24"/>
        <v>8.1606165783727827E-2</v>
      </c>
    </row>
    <row r="849" spans="3:12">
      <c r="C849" s="111" t="s">
        <v>781</v>
      </c>
      <c r="D849" s="113">
        <f t="shared" si="24"/>
        <v>4.1745322692185484E-2</v>
      </c>
      <c r="E849" s="113">
        <f t="shared" si="24"/>
        <v>4.7019200364740749E-2</v>
      </c>
      <c r="F849" s="113">
        <f t="shared" si="24"/>
        <v>5.465350319903748E-2</v>
      </c>
      <c r="G849" s="113">
        <f t="shared" si="24"/>
        <v>6.0836371287362544E-2</v>
      </c>
      <c r="H849" s="113">
        <f t="shared" si="24"/>
        <v>6.8479477545433154E-2</v>
      </c>
      <c r="I849" s="113">
        <f t="shared" si="24"/>
        <v>6.5292283144763569E-2</v>
      </c>
      <c r="J849" s="113">
        <f t="shared" si="24"/>
        <v>6.7617097539067986E-2</v>
      </c>
      <c r="K849" s="113">
        <f t="shared" si="24"/>
        <v>6.8519775945897046E-2</v>
      </c>
      <c r="L849" s="113">
        <f t="shared" si="24"/>
        <v>6.9954852684047081E-2</v>
      </c>
    </row>
    <row r="850" spans="3:12">
      <c r="C850" s="114" t="s">
        <v>782</v>
      </c>
      <c r="D850" s="115">
        <f t="shared" si="24"/>
        <v>7.3640730426331236E-2</v>
      </c>
      <c r="E850" s="115">
        <f t="shared" si="24"/>
        <v>8.9854177237530058E-2</v>
      </c>
      <c r="F850" s="115">
        <f t="shared" si="24"/>
        <v>9.8158164011109481E-2</v>
      </c>
      <c r="G850" s="115">
        <f t="shared" si="24"/>
        <v>0.11016072172341093</v>
      </c>
      <c r="H850" s="115">
        <f t="shared" si="24"/>
        <v>0.12486008227518697</v>
      </c>
      <c r="I850" s="115">
        <f t="shared" si="24"/>
        <v>0.11751937502590244</v>
      </c>
      <c r="J850" s="115">
        <f t="shared" si="24"/>
        <v>0.13239482186870771</v>
      </c>
      <c r="K850" s="115">
        <f t="shared" si="24"/>
        <v>0.15583394781539467</v>
      </c>
      <c r="L850" s="115">
        <f t="shared" si="24"/>
        <v>0.15789730072983812</v>
      </c>
    </row>
    <row r="851" spans="3:12">
      <c r="C851" s="111" t="s">
        <v>783</v>
      </c>
      <c r="D851" s="113">
        <f t="shared" si="24"/>
        <v>1.5980412313328224E-2</v>
      </c>
      <c r="E851" s="113">
        <f t="shared" si="24"/>
        <v>2.169325009008214E-2</v>
      </c>
      <c r="F851" s="113">
        <f t="shared" si="24"/>
        <v>2.6160143029021848E-2</v>
      </c>
      <c r="G851" s="113">
        <f t="shared" si="24"/>
        <v>4.3403023784066949E-2</v>
      </c>
      <c r="H851" s="113">
        <f t="shared" si="24"/>
        <v>5.0209965706789483E-2</v>
      </c>
      <c r="I851" s="113">
        <f t="shared" si="24"/>
        <v>5.556850677607858E-2</v>
      </c>
      <c r="J851" s="113">
        <f t="shared" si="24"/>
        <v>4.6315413071333399E-3</v>
      </c>
      <c r="K851" s="113">
        <f t="shared" si="24"/>
        <v>8.2629192016078351E-3</v>
      </c>
      <c r="L851" s="113">
        <f t="shared" si="24"/>
        <v>8.6258340074984556E-3</v>
      </c>
    </row>
    <row r="854" spans="3:12">
      <c r="C854" s="116" t="s">
        <v>786</v>
      </c>
    </row>
    <row r="855" spans="3:12">
      <c r="C855" s="1" t="s">
        <v>787</v>
      </c>
    </row>
    <row r="856" spans="3:12">
      <c r="C856" s="34"/>
    </row>
    <row r="857" spans="3:12">
      <c r="C857" s="1" t="s">
        <v>788</v>
      </c>
    </row>
    <row r="858" spans="3:12">
      <c r="C858" s="34" t="s">
        <v>789</v>
      </c>
    </row>
    <row r="859" spans="3:12">
      <c r="C859" s="34" t="s">
        <v>790</v>
      </c>
    </row>
    <row r="861" spans="3:12">
      <c r="C861" s="34" t="s">
        <v>791</v>
      </c>
    </row>
    <row r="862" spans="3:12">
      <c r="C862" s="34" t="s">
        <v>792</v>
      </c>
    </row>
    <row r="863" spans="3:12">
      <c r="C863" s="34" t="s">
        <v>793</v>
      </c>
    </row>
    <row r="865" spans="3:9">
      <c r="C865" s="34" t="s">
        <v>794</v>
      </c>
    </row>
    <row r="866" spans="3:9">
      <c r="C866" s="34" t="s">
        <v>795</v>
      </c>
    </row>
    <row r="867" spans="3:9">
      <c r="C867" s="34" t="s">
        <v>796</v>
      </c>
    </row>
    <row r="868" spans="3:9">
      <c r="C868" s="34" t="s">
        <v>797</v>
      </c>
    </row>
    <row r="870" spans="3:9">
      <c r="C870" s="34" t="s">
        <v>798</v>
      </c>
      <c r="I870"/>
    </row>
    <row r="871" spans="3:9">
      <c r="C871" s="34" t="s">
        <v>799</v>
      </c>
    </row>
    <row r="872" spans="3:9">
      <c r="C872" s="34" t="s">
        <v>800</v>
      </c>
    </row>
    <row r="873" spans="3:9">
      <c r="C873" s="34" t="s">
        <v>801</v>
      </c>
    </row>
    <row r="874" spans="3:9">
      <c r="C874" s="34" t="s">
        <v>802</v>
      </c>
    </row>
    <row r="903" spans="2:17">
      <c r="C903" s="1" t="s">
        <v>803</v>
      </c>
    </row>
    <row r="904" spans="2:17">
      <c r="C904" s="1" t="s">
        <v>804</v>
      </c>
    </row>
    <row r="905" spans="2:17">
      <c r="C905" s="1" t="s">
        <v>805</v>
      </c>
    </row>
    <row r="906" spans="2:17">
      <c r="C906" s="34" t="s">
        <v>806</v>
      </c>
    </row>
    <row r="907" spans="2:17">
      <c r="C907" s="34" t="s">
        <v>808</v>
      </c>
    </row>
    <row r="910" spans="2:17" ht="30">
      <c r="B910" s="125"/>
      <c r="C910" s="74" t="s">
        <v>809</v>
      </c>
      <c r="D910" s="74"/>
      <c r="E910" s="74"/>
      <c r="F910" s="74"/>
      <c r="G910" s="74"/>
      <c r="H910" s="74"/>
      <c r="I910" s="74"/>
      <c r="J910" s="74"/>
      <c r="K910" s="74"/>
      <c r="L910" s="74"/>
      <c r="M910" s="74"/>
      <c r="N910" s="74"/>
      <c r="O910" s="74"/>
      <c r="P910" s="74"/>
      <c r="Q910" s="126"/>
    </row>
    <row r="911" spans="2:17" ht="15.6" customHeight="1">
      <c r="B911" s="122"/>
      <c r="C911" s="123" t="s">
        <v>807</v>
      </c>
      <c r="D911" s="42"/>
      <c r="E911" s="42"/>
      <c r="F911" s="42"/>
      <c r="G911" s="42"/>
      <c r="H911" s="42"/>
      <c r="I911" s="42"/>
      <c r="J911" s="42"/>
      <c r="K911" s="42"/>
      <c r="L911" s="42"/>
      <c r="M911" s="42"/>
      <c r="N911" s="42"/>
      <c r="O911" s="42"/>
      <c r="P911" s="42"/>
      <c r="Q911" s="124"/>
    </row>
    <row r="912" spans="2:17">
      <c r="C912" s="34" t="s">
        <v>810</v>
      </c>
    </row>
    <row r="913" spans="3:3">
      <c r="C913" s="34" t="s">
        <v>811</v>
      </c>
    </row>
    <row r="914" spans="3:3">
      <c r="C914" s="34" t="s">
        <v>812</v>
      </c>
    </row>
    <row r="916" spans="3:3">
      <c r="C916" s="129" t="s">
        <v>813</v>
      </c>
    </row>
  </sheetData>
  <mergeCells count="9">
    <mergeCell ref="E451:F451"/>
    <mergeCell ref="C2:H5"/>
    <mergeCell ref="E444:F444"/>
    <mergeCell ref="E445:F445"/>
    <mergeCell ref="E446:F446"/>
    <mergeCell ref="E447:F447"/>
    <mergeCell ref="E448:F448"/>
    <mergeCell ref="E449:F449"/>
    <mergeCell ref="E450:F450"/>
  </mergeCells>
  <phoneticPr fontId="4" type="noConversion"/>
  <hyperlinks>
    <hyperlink ref="C457" r:id="rId1" xr:uid="{82C8EDF3-AA3C-4C9B-A025-DEE5C039754C}"/>
    <hyperlink ref="C672" r:id="rId2" xr:uid="{B910948C-950D-4BC9-8C2F-042EF2673B43}"/>
  </hyperlinks>
  <pageMargins left="0.7" right="0.7" top="0.75" bottom="0.75" header="0.3" footer="0.3"/>
  <pageSetup paperSize="9" scale="33" orientation="portrait" r:id="rId3"/>
  <drawing r:id="rId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0BE45A-9A7C-426D-A142-C7CC1614AC45}">
  <dimension ref="B2:Q89"/>
  <sheetViews>
    <sheetView showGridLines="0" topLeftCell="A22" zoomScale="70" zoomScaleNormal="70" workbookViewId="0">
      <selection activeCell="F30" sqref="F30"/>
    </sheetView>
  </sheetViews>
  <sheetFormatPr defaultRowHeight="17.399999999999999"/>
  <cols>
    <col min="1" max="1" width="4.5" customWidth="1"/>
    <col min="2" max="2" width="36.296875" customWidth="1"/>
  </cols>
  <sheetData>
    <row r="2" spans="2:6">
      <c r="B2" s="8" t="s">
        <v>171</v>
      </c>
    </row>
    <row r="4" spans="2:6">
      <c r="B4" s="8"/>
    </row>
    <row r="5" spans="2:6">
      <c r="B5" s="10" t="s">
        <v>172</v>
      </c>
      <c r="C5" s="10">
        <v>2020</v>
      </c>
      <c r="D5" s="10">
        <v>2021</v>
      </c>
      <c r="E5" s="10">
        <v>2022</v>
      </c>
      <c r="F5" s="10">
        <v>2023</v>
      </c>
    </row>
    <row r="6" spans="2:6">
      <c r="B6" s="15" t="s">
        <v>155</v>
      </c>
      <c r="C6" s="11">
        <v>5067</v>
      </c>
      <c r="D6" s="11">
        <v>8642</v>
      </c>
      <c r="E6" s="11">
        <v>9513</v>
      </c>
      <c r="F6" s="11">
        <v>13346</v>
      </c>
    </row>
    <row r="7" spans="2:6">
      <c r="B7" s="16" t="s">
        <v>161</v>
      </c>
      <c r="C7" s="12">
        <v>2841</v>
      </c>
      <c r="D7" s="12">
        <v>5637</v>
      </c>
      <c r="E7" s="12">
        <v>5830</v>
      </c>
      <c r="F7" s="12">
        <v>7892</v>
      </c>
    </row>
    <row r="8" spans="2:6">
      <c r="B8" s="17" t="s">
        <v>156</v>
      </c>
      <c r="C8" s="9">
        <v>1251</v>
      </c>
      <c r="D8" s="9">
        <v>3488</v>
      </c>
      <c r="E8" s="9">
        <v>3509</v>
      </c>
      <c r="F8" s="9">
        <v>5243</v>
      </c>
    </row>
    <row r="9" spans="2:6">
      <c r="B9" s="17" t="s">
        <v>157</v>
      </c>
      <c r="C9" s="9">
        <v>145</v>
      </c>
      <c r="D9" s="9">
        <v>320</v>
      </c>
      <c r="E9" s="9">
        <v>176</v>
      </c>
      <c r="F9" s="9">
        <v>353</v>
      </c>
    </row>
    <row r="10" spans="2:6">
      <c r="B10" s="17" t="s">
        <v>158</v>
      </c>
      <c r="C10" s="9">
        <v>71</v>
      </c>
      <c r="D10" s="9">
        <v>175</v>
      </c>
      <c r="E10" s="9">
        <v>184</v>
      </c>
      <c r="F10" s="9">
        <v>314</v>
      </c>
    </row>
    <row r="11" spans="2:6">
      <c r="B11" s="17" t="s">
        <v>159</v>
      </c>
      <c r="C11" s="9">
        <v>1161</v>
      </c>
      <c r="D11" s="9">
        <v>1422</v>
      </c>
      <c r="E11" s="9">
        <v>1657</v>
      </c>
      <c r="F11" s="9">
        <v>1666</v>
      </c>
    </row>
    <row r="12" spans="2:6">
      <c r="B12" s="16" t="s">
        <v>160</v>
      </c>
      <c r="C12" s="12">
        <f>C6-C7</f>
        <v>2226</v>
      </c>
      <c r="D12" s="12">
        <f>D6-D7</f>
        <v>3005</v>
      </c>
      <c r="E12" s="12">
        <f>E6-E7</f>
        <v>3683</v>
      </c>
      <c r="F12" s="12">
        <f>F6-F7</f>
        <v>5454</v>
      </c>
    </row>
    <row r="13" spans="2:6">
      <c r="B13" s="17" t="s">
        <v>162</v>
      </c>
      <c r="C13" s="13">
        <v>1018</v>
      </c>
      <c r="D13" s="13">
        <v>1348</v>
      </c>
      <c r="E13" s="13">
        <v>1820</v>
      </c>
      <c r="F13" s="13">
        <v>2465</v>
      </c>
    </row>
    <row r="14" spans="2:6">
      <c r="B14" s="17" t="s">
        <v>163</v>
      </c>
      <c r="C14" s="9">
        <v>1011</v>
      </c>
      <c r="D14" s="9">
        <v>1375</v>
      </c>
      <c r="E14" s="9">
        <v>1405</v>
      </c>
      <c r="F14" s="9">
        <v>1601</v>
      </c>
    </row>
    <row r="15" spans="2:6">
      <c r="B15" s="17" t="s">
        <v>164</v>
      </c>
      <c r="C15" s="9">
        <v>188</v>
      </c>
      <c r="D15" s="9">
        <v>270</v>
      </c>
      <c r="E15" s="9">
        <v>418</v>
      </c>
      <c r="F15" s="9">
        <v>463</v>
      </c>
    </row>
    <row r="16" spans="2:6">
      <c r="B16" s="18" t="s">
        <v>165</v>
      </c>
      <c r="C16" s="20">
        <v>5671</v>
      </c>
      <c r="D16" s="20">
        <v>6466</v>
      </c>
      <c r="E16" s="20">
        <v>7099</v>
      </c>
      <c r="F16" s="20">
        <v>9242</v>
      </c>
    </row>
    <row r="17" spans="2:8">
      <c r="B17" s="19" t="s">
        <v>166</v>
      </c>
      <c r="C17" s="12">
        <v>3733</v>
      </c>
      <c r="D17" s="12">
        <v>4744</v>
      </c>
      <c r="E17" s="12">
        <v>5063</v>
      </c>
      <c r="F17" s="12">
        <v>6945</v>
      </c>
    </row>
    <row r="18" spans="2:8">
      <c r="B18" s="17" t="s">
        <v>167</v>
      </c>
      <c r="C18" s="9">
        <v>2908</v>
      </c>
      <c r="D18" s="9">
        <v>3443</v>
      </c>
      <c r="E18" s="9">
        <v>3622</v>
      </c>
      <c r="F18" s="9">
        <v>5099</v>
      </c>
    </row>
    <row r="19" spans="2:8">
      <c r="B19" s="19" t="s">
        <v>168</v>
      </c>
      <c r="C19" s="21">
        <f>C16-C17</f>
        <v>1938</v>
      </c>
      <c r="D19" s="21">
        <f>D16-D17</f>
        <v>1722</v>
      </c>
      <c r="E19" s="21">
        <f>E16-E17</f>
        <v>2036</v>
      </c>
      <c r="F19" s="21">
        <f>F16-F17</f>
        <v>2297</v>
      </c>
    </row>
    <row r="20" spans="2:8">
      <c r="B20" s="17" t="s">
        <v>169</v>
      </c>
      <c r="C20" s="9">
        <v>859</v>
      </c>
      <c r="D20" s="9">
        <v>1201</v>
      </c>
      <c r="E20" s="9">
        <v>1234</v>
      </c>
      <c r="F20" s="9">
        <v>1387</v>
      </c>
    </row>
    <row r="21" spans="2:8">
      <c r="B21" s="18" t="s">
        <v>170</v>
      </c>
      <c r="C21" s="14">
        <v>-4069</v>
      </c>
      <c r="D21" s="14">
        <v>2176</v>
      </c>
      <c r="E21" s="14">
        <v>2414</v>
      </c>
      <c r="F21" s="14">
        <v>4089</v>
      </c>
    </row>
    <row r="25" spans="2:8">
      <c r="B25" s="10" t="s">
        <v>173</v>
      </c>
      <c r="C25" s="10">
        <v>2020</v>
      </c>
      <c r="D25" s="10">
        <v>2021</v>
      </c>
      <c r="E25" s="10">
        <v>2022</v>
      </c>
      <c r="F25" s="10">
        <v>2023</v>
      </c>
    </row>
    <row r="26" spans="2:8">
      <c r="B26" s="15" t="s">
        <v>174</v>
      </c>
      <c r="C26" s="14">
        <v>11967</v>
      </c>
      <c r="D26" s="14">
        <v>18406</v>
      </c>
      <c r="E26" s="14">
        <v>20583</v>
      </c>
      <c r="F26" s="14">
        <v>24383</v>
      </c>
    </row>
    <row r="27" spans="2:8">
      <c r="B27" s="32" t="s">
        <v>182</v>
      </c>
      <c r="C27" s="22"/>
      <c r="D27" s="22">
        <f>(D26-C26)/C26</f>
        <v>0.53806300660148743</v>
      </c>
      <c r="E27" s="22">
        <f>(E26-D26)/D26</f>
        <v>0.11827664891883082</v>
      </c>
      <c r="F27" s="22">
        <f>(F26-E26)/E26</f>
        <v>0.18461837438662973</v>
      </c>
    </row>
    <row r="28" spans="2:8">
      <c r="B28" s="32" t="s">
        <v>175</v>
      </c>
      <c r="C28" s="23">
        <v>11045</v>
      </c>
      <c r="D28" s="23">
        <v>16488</v>
      </c>
      <c r="E28" s="23">
        <v>18338</v>
      </c>
      <c r="F28" s="23">
        <v>21223</v>
      </c>
      <c r="H28" t="s">
        <v>485</v>
      </c>
    </row>
    <row r="29" spans="2:8">
      <c r="B29" s="32" t="s">
        <v>176</v>
      </c>
      <c r="C29" s="23">
        <v>790</v>
      </c>
      <c r="D29" s="23">
        <v>1695</v>
      </c>
      <c r="E29" s="23">
        <v>1870</v>
      </c>
      <c r="F29" s="23">
        <v>2576</v>
      </c>
      <c r="H29" t="s">
        <v>486</v>
      </c>
    </row>
    <row r="30" spans="2:8">
      <c r="B30" s="32" t="s">
        <v>237</v>
      </c>
      <c r="C30" s="9">
        <f>C26-C28-C29</f>
        <v>132</v>
      </c>
      <c r="D30" s="9">
        <f>D26-D28-D29</f>
        <v>223</v>
      </c>
      <c r="E30" s="9">
        <f>E26-E28-E29</f>
        <v>375</v>
      </c>
      <c r="F30" s="9">
        <f>F26-F28-F29</f>
        <v>584</v>
      </c>
      <c r="H30" t="s">
        <v>487</v>
      </c>
    </row>
    <row r="31" spans="2:8">
      <c r="B31" s="18" t="s">
        <v>180</v>
      </c>
      <c r="C31" s="14">
        <f>C26-C34</f>
        <v>1986</v>
      </c>
      <c r="D31" s="14">
        <f>D26-D34</f>
        <v>2951</v>
      </c>
      <c r="E31" s="14">
        <f>E26-E34</f>
        <v>4710</v>
      </c>
      <c r="F31" s="14">
        <f>F26-F34</f>
        <v>6190</v>
      </c>
    </row>
    <row r="32" spans="2:8">
      <c r="B32" s="32" t="s">
        <v>182</v>
      </c>
      <c r="C32" s="24"/>
      <c r="D32" s="24">
        <f>D31/C31-1</f>
        <v>0.48590130916414909</v>
      </c>
      <c r="E32" s="24">
        <f>E31/D31-1</f>
        <v>0.59606912910877674</v>
      </c>
      <c r="F32" s="24">
        <f>F31/E31-1</f>
        <v>0.31422505307855619</v>
      </c>
    </row>
    <row r="33" spans="2:17">
      <c r="B33" s="32" t="s">
        <v>184</v>
      </c>
      <c r="C33" s="24">
        <f>C31/C26</f>
        <v>0.16595638004512409</v>
      </c>
      <c r="D33" s="24">
        <f>D31/D26</f>
        <v>0.1603281538628708</v>
      </c>
      <c r="E33" s="24">
        <f>E31/E26</f>
        <v>0.22882961667395424</v>
      </c>
      <c r="F33" s="24">
        <f>F31/F26</f>
        <v>0.2538653980232129</v>
      </c>
    </row>
    <row r="34" spans="2:17">
      <c r="B34" s="32" t="s">
        <v>177</v>
      </c>
      <c r="C34" s="9">
        <v>9981</v>
      </c>
      <c r="D34" s="9">
        <v>15455</v>
      </c>
      <c r="E34" s="9">
        <v>15873</v>
      </c>
      <c r="F34" s="9">
        <v>18193</v>
      </c>
    </row>
    <row r="35" spans="2:17">
      <c r="B35" s="18" t="s">
        <v>178</v>
      </c>
      <c r="C35" s="14">
        <v>-516</v>
      </c>
      <c r="D35" s="14">
        <v>-1494</v>
      </c>
      <c r="E35" s="14">
        <v>-112</v>
      </c>
      <c r="F35" s="14">
        <v>473</v>
      </c>
    </row>
    <row r="36" spans="2:17">
      <c r="B36" s="32" t="s">
        <v>183</v>
      </c>
      <c r="C36" s="24">
        <f>C35/C26</f>
        <v>-4.3118576084231634E-2</v>
      </c>
      <c r="D36" s="24">
        <f>D35/D26</f>
        <v>-8.1169183961751601E-2</v>
      </c>
      <c r="E36" s="24">
        <f>E35/E26</f>
        <v>-5.441383666132245E-3</v>
      </c>
      <c r="F36" s="24">
        <f>F35/F26</f>
        <v>1.9398761432145348E-2</v>
      </c>
    </row>
    <row r="37" spans="2:17">
      <c r="B37" s="32" t="s">
        <v>179</v>
      </c>
      <c r="C37" s="9">
        <v>2502</v>
      </c>
      <c r="D37" s="9">
        <v>4445</v>
      </c>
      <c r="E37" s="9">
        <v>4822</v>
      </c>
      <c r="F37" s="9">
        <v>5717</v>
      </c>
    </row>
    <row r="38" spans="2:17">
      <c r="B38" s="18" t="s">
        <v>181</v>
      </c>
      <c r="C38" s="14">
        <v>-556</v>
      </c>
      <c r="D38" s="14">
        <v>-1543</v>
      </c>
      <c r="E38" s="14">
        <v>-92</v>
      </c>
      <c r="F38" s="14">
        <v>1360</v>
      </c>
    </row>
    <row r="39" spans="2:17">
      <c r="B39" s="32" t="s">
        <v>185</v>
      </c>
      <c r="C39" s="24">
        <f>C38/C26</f>
        <v>-4.6461101362079052E-2</v>
      </c>
      <c r="D39" s="24">
        <f>D38/D26</f>
        <v>-8.3831359339345865E-2</v>
      </c>
      <c r="E39" s="24">
        <f>E38/E26</f>
        <v>-4.469708011465773E-3</v>
      </c>
      <c r="F39" s="24">
        <f>F38/F26</f>
        <v>5.5776565639995078E-2</v>
      </c>
      <c r="J39" s="27"/>
      <c r="K39" s="27"/>
      <c r="L39" s="27"/>
      <c r="M39" s="27"/>
      <c r="N39" s="27"/>
      <c r="O39" s="27"/>
      <c r="P39" s="27"/>
      <c r="Q39" s="27"/>
    </row>
    <row r="40" spans="2:17">
      <c r="B40" s="18" t="s">
        <v>187</v>
      </c>
      <c r="C40" s="14">
        <v>-357</v>
      </c>
      <c r="D40" s="14">
        <v>-748</v>
      </c>
      <c r="E40" s="14">
        <v>381</v>
      </c>
      <c r="F40" s="14">
        <v>1074</v>
      </c>
      <c r="H40" s="27" t="s">
        <v>214</v>
      </c>
      <c r="I40" s="27"/>
      <c r="K40" s="27"/>
      <c r="L40" s="27"/>
      <c r="M40" s="27"/>
      <c r="N40" s="27"/>
      <c r="O40" s="27"/>
      <c r="P40" s="27"/>
      <c r="Q40" s="27"/>
    </row>
    <row r="41" spans="2:17">
      <c r="B41" s="58" t="s">
        <v>352</v>
      </c>
      <c r="C41" s="59">
        <v>-263</v>
      </c>
      <c r="D41" s="59">
        <v>-361</v>
      </c>
      <c r="E41" s="59">
        <v>606</v>
      </c>
      <c r="F41" s="59">
        <v>1540</v>
      </c>
      <c r="H41" s="27"/>
      <c r="I41" s="27" t="s">
        <v>215</v>
      </c>
    </row>
    <row r="42" spans="2:17">
      <c r="B42" s="58" t="s">
        <v>353</v>
      </c>
      <c r="C42" s="59">
        <v>-94</v>
      </c>
      <c r="D42" s="59">
        <v>-387</v>
      </c>
      <c r="E42" s="59">
        <v>-225</v>
      </c>
      <c r="F42" s="59">
        <v>-466</v>
      </c>
    </row>
    <row r="46" spans="2:17">
      <c r="B46" s="10" t="s">
        <v>186</v>
      </c>
      <c r="C46" s="10">
        <v>2020</v>
      </c>
      <c r="D46" s="10">
        <v>2021</v>
      </c>
      <c r="E46" s="10">
        <v>2022</v>
      </c>
      <c r="F46" s="10">
        <v>2023</v>
      </c>
    </row>
    <row r="47" spans="2:17">
      <c r="B47" s="15" t="s">
        <v>192</v>
      </c>
      <c r="C47" s="14">
        <v>302</v>
      </c>
      <c r="D47" s="14">
        <v>-411</v>
      </c>
      <c r="E47" s="14">
        <v>565</v>
      </c>
      <c r="F47" s="14">
        <v>2652</v>
      </c>
    </row>
    <row r="48" spans="2:17">
      <c r="B48" s="32" t="s">
        <v>188</v>
      </c>
      <c r="C48" s="23">
        <v>-556</v>
      </c>
      <c r="D48" s="23">
        <v>-1543</v>
      </c>
      <c r="E48" s="23">
        <v>-92</v>
      </c>
      <c r="F48" s="23">
        <v>1360</v>
      </c>
    </row>
    <row r="49" spans="2:15">
      <c r="B49" s="32" t="s">
        <v>189</v>
      </c>
      <c r="C49" s="23">
        <v>128</v>
      </c>
      <c r="D49" s="23">
        <v>201</v>
      </c>
      <c r="E49" s="23">
        <v>231</v>
      </c>
      <c r="F49" s="23">
        <v>275</v>
      </c>
    </row>
    <row r="50" spans="2:15">
      <c r="B50" s="32" t="s">
        <v>190</v>
      </c>
      <c r="C50" s="23"/>
      <c r="D50" s="23"/>
      <c r="E50" s="23">
        <v>-41</v>
      </c>
      <c r="F50" s="23">
        <v>-884</v>
      </c>
    </row>
    <row r="51" spans="2:15">
      <c r="B51" s="32" t="s">
        <v>191</v>
      </c>
      <c r="C51" s="23">
        <v>1066</v>
      </c>
      <c r="D51" s="23">
        <v>728</v>
      </c>
      <c r="E51" s="23">
        <v>444</v>
      </c>
      <c r="F51" s="23">
        <v>154</v>
      </c>
    </row>
    <row r="52" spans="2:15">
      <c r="B52" s="18" t="s">
        <v>193</v>
      </c>
      <c r="C52" s="14">
        <v>-521</v>
      </c>
      <c r="D52" s="14">
        <v>-676</v>
      </c>
      <c r="E52" s="14">
        <v>-848</v>
      </c>
      <c r="F52" s="14">
        <v>-927</v>
      </c>
    </row>
    <row r="53" spans="2:15">
      <c r="B53" s="32" t="s">
        <v>194</v>
      </c>
      <c r="C53" s="23">
        <v>-485</v>
      </c>
      <c r="D53" s="23">
        <v>-674</v>
      </c>
      <c r="E53" s="23">
        <v>-824</v>
      </c>
      <c r="F53" s="23">
        <v>-896</v>
      </c>
    </row>
    <row r="54" spans="2:15">
      <c r="B54" s="18" t="s">
        <v>195</v>
      </c>
      <c r="C54" s="14">
        <v>179</v>
      </c>
      <c r="D54" s="14">
        <v>3577</v>
      </c>
      <c r="E54" s="14">
        <v>247</v>
      </c>
      <c r="F54" s="14">
        <v>199</v>
      </c>
    </row>
    <row r="55" spans="2:15">
      <c r="B55" s="18" t="s">
        <v>198</v>
      </c>
      <c r="C55" s="14">
        <f>C47+C52</f>
        <v>-219</v>
      </c>
      <c r="D55" s="14">
        <f>D47+D52</f>
        <v>-1087</v>
      </c>
      <c r="E55" s="14">
        <f>E47+E52</f>
        <v>-283</v>
      </c>
      <c r="F55" s="14">
        <f>F47+F52</f>
        <v>1725</v>
      </c>
    </row>
    <row r="58" spans="2:15">
      <c r="B58" s="10" t="s">
        <v>196</v>
      </c>
      <c r="C58" s="25" t="s">
        <v>199</v>
      </c>
      <c r="D58" s="25" t="s">
        <v>200</v>
      </c>
      <c r="E58" s="25" t="s">
        <v>201</v>
      </c>
      <c r="F58" s="25" t="s">
        <v>202</v>
      </c>
      <c r="G58" s="25" t="s">
        <v>203</v>
      </c>
      <c r="H58" s="25" t="s">
        <v>204</v>
      </c>
      <c r="I58" s="25" t="s">
        <v>205</v>
      </c>
      <c r="J58" s="25" t="s">
        <v>206</v>
      </c>
      <c r="K58" s="25" t="s">
        <v>207</v>
      </c>
      <c r="L58" s="25" t="s">
        <v>208</v>
      </c>
      <c r="M58" s="25" t="s">
        <v>209</v>
      </c>
      <c r="N58" s="25" t="s">
        <v>210</v>
      </c>
      <c r="O58" s="25" t="s">
        <v>211</v>
      </c>
    </row>
    <row r="59" spans="2:15">
      <c r="B59" s="15" t="s">
        <v>174</v>
      </c>
      <c r="C59" s="11">
        <v>4207</v>
      </c>
      <c r="D59" s="11">
        <v>4478</v>
      </c>
      <c r="E59" s="11">
        <v>4645</v>
      </c>
      <c r="F59" s="11">
        <v>5077</v>
      </c>
      <c r="G59" s="11">
        <v>5117</v>
      </c>
      <c r="H59" s="11">
        <v>5038</v>
      </c>
      <c r="I59" s="11">
        <v>5101</v>
      </c>
      <c r="J59" s="11">
        <v>5327</v>
      </c>
      <c r="K59" s="11">
        <v>5801</v>
      </c>
      <c r="L59" s="11">
        <v>5838</v>
      </c>
      <c r="M59" s="11">
        <v>6184</v>
      </c>
      <c r="N59" s="11">
        <v>6561</v>
      </c>
      <c r="O59" s="11">
        <v>7114</v>
      </c>
    </row>
    <row r="60" spans="2:15">
      <c r="B60" s="32" t="s">
        <v>212</v>
      </c>
      <c r="C60" s="9"/>
      <c r="D60" s="24">
        <f>D59/C59-1</f>
        <v>6.4416448775849844E-2</v>
      </c>
      <c r="E60" s="24">
        <f t="shared" ref="E60:O60" si="0">E59/D59-1</f>
        <v>3.7293434569003914E-2</v>
      </c>
      <c r="F60" s="24">
        <f t="shared" si="0"/>
        <v>9.3003229278794342E-2</v>
      </c>
      <c r="G60" s="24">
        <f t="shared" si="0"/>
        <v>7.8786685050227234E-3</v>
      </c>
      <c r="H60" s="24">
        <f t="shared" si="0"/>
        <v>-1.5438733632988089E-2</v>
      </c>
      <c r="I60" s="24">
        <f t="shared" si="0"/>
        <v>1.2504962286621568E-2</v>
      </c>
      <c r="J60" s="24">
        <f t="shared" si="0"/>
        <v>4.4305038227798521E-2</v>
      </c>
      <c r="K60" s="24">
        <f t="shared" si="0"/>
        <v>8.898066453914022E-2</v>
      </c>
      <c r="L60" s="24">
        <f t="shared" si="0"/>
        <v>6.3782106533356586E-3</v>
      </c>
      <c r="M60" s="24">
        <f t="shared" si="0"/>
        <v>5.9266872216512612E-2</v>
      </c>
      <c r="N60" s="24">
        <f t="shared" si="0"/>
        <v>6.0963777490297577E-2</v>
      </c>
      <c r="O60" s="24">
        <f t="shared" si="0"/>
        <v>8.4285932022557519E-2</v>
      </c>
    </row>
    <row r="61" spans="2:15">
      <c r="B61" s="32" t="s">
        <v>175</v>
      </c>
      <c r="C61" s="9">
        <v>3807</v>
      </c>
      <c r="D61" s="9">
        <v>3995</v>
      </c>
      <c r="E61" s="9">
        <v>4137</v>
      </c>
      <c r="F61" s="9">
        <f>D28-E61-D61-C61</f>
        <v>4549</v>
      </c>
      <c r="G61" s="9">
        <v>4556</v>
      </c>
      <c r="H61" s="9">
        <v>4481</v>
      </c>
      <c r="I61" s="9">
        <v>4540</v>
      </c>
      <c r="J61" s="9">
        <f>E28-I61-H61-G61</f>
        <v>4761</v>
      </c>
      <c r="K61" s="9">
        <v>5205</v>
      </c>
      <c r="L61" s="9">
        <v>5140</v>
      </c>
      <c r="M61" s="9">
        <v>5315</v>
      </c>
      <c r="N61" s="9">
        <f>F28-M61-L61-K61</f>
        <v>5563</v>
      </c>
      <c r="O61" s="9">
        <v>5895</v>
      </c>
    </row>
    <row r="62" spans="2:15">
      <c r="B62" s="32" t="s">
        <v>176</v>
      </c>
      <c r="C62" s="9">
        <v>351</v>
      </c>
      <c r="D62" s="9">
        <v>430</v>
      </c>
      <c r="E62" s="9">
        <v>451</v>
      </c>
      <c r="F62" s="9">
        <f>D29-E62-D62-C62</f>
        <v>463</v>
      </c>
      <c r="G62" s="9">
        <v>491</v>
      </c>
      <c r="H62" s="9">
        <v>476</v>
      </c>
      <c r="I62" s="9">
        <v>448</v>
      </c>
      <c r="J62" s="9">
        <f>E29-I62-H62-G62</f>
        <v>455</v>
      </c>
      <c r="K62" s="9">
        <v>461</v>
      </c>
      <c r="L62" s="9">
        <v>563</v>
      </c>
      <c r="M62" s="9">
        <v>709</v>
      </c>
      <c r="N62" s="9">
        <f>F29-M62-L62-K62</f>
        <v>843</v>
      </c>
      <c r="O62" s="9">
        <v>1047</v>
      </c>
    </row>
    <row r="63" spans="2:15">
      <c r="B63" s="32" t="s">
        <v>237</v>
      </c>
      <c r="C63" s="9">
        <f>C59-C61-C62</f>
        <v>49</v>
      </c>
      <c r="D63" s="9">
        <f t="shared" ref="D63:O63" si="1">D59-D61-D62</f>
        <v>53</v>
      </c>
      <c r="E63" s="9">
        <f t="shared" si="1"/>
        <v>57</v>
      </c>
      <c r="F63" s="9">
        <f t="shared" si="1"/>
        <v>65</v>
      </c>
      <c r="G63" s="9">
        <f t="shared" si="1"/>
        <v>70</v>
      </c>
      <c r="H63" s="9">
        <f t="shared" si="1"/>
        <v>81</v>
      </c>
      <c r="I63" s="9">
        <f t="shared" si="1"/>
        <v>113</v>
      </c>
      <c r="J63" s="9">
        <f t="shared" si="1"/>
        <v>111</v>
      </c>
      <c r="K63" s="9">
        <f t="shared" si="1"/>
        <v>135</v>
      </c>
      <c r="L63" s="9">
        <f t="shared" si="1"/>
        <v>135</v>
      </c>
      <c r="M63" s="9">
        <f t="shared" si="1"/>
        <v>160</v>
      </c>
      <c r="N63" s="9">
        <f t="shared" si="1"/>
        <v>155</v>
      </c>
      <c r="O63" s="9">
        <f t="shared" si="1"/>
        <v>172</v>
      </c>
    </row>
    <row r="64" spans="2:15">
      <c r="B64" s="18" t="s">
        <v>180</v>
      </c>
      <c r="C64" s="11">
        <v>733</v>
      </c>
      <c r="D64" s="11">
        <v>816</v>
      </c>
      <c r="E64" s="11">
        <v>755</v>
      </c>
      <c r="F64" s="11">
        <v>806</v>
      </c>
      <c r="G64" s="11">
        <v>1043</v>
      </c>
      <c r="H64" s="11">
        <v>1154</v>
      </c>
      <c r="I64" s="11">
        <v>1234</v>
      </c>
      <c r="J64" s="11">
        <v>1279</v>
      </c>
      <c r="K64" s="11">
        <v>1420</v>
      </c>
      <c r="L64" s="11">
        <v>1523</v>
      </c>
      <c r="M64" s="11">
        <v>1566</v>
      </c>
      <c r="N64" s="11">
        <v>1681</v>
      </c>
      <c r="O64" s="11">
        <v>1929</v>
      </c>
    </row>
    <row r="65" spans="2:15">
      <c r="B65" s="32" t="s">
        <v>212</v>
      </c>
      <c r="C65" s="9"/>
      <c r="D65" s="24">
        <f>D64/C64-1</f>
        <v>0.11323328785811726</v>
      </c>
      <c r="E65" s="24">
        <f t="shared" ref="E65:O65" si="2">E64/D64-1</f>
        <v>-7.475490196078427E-2</v>
      </c>
      <c r="F65" s="24">
        <f t="shared" si="2"/>
        <v>6.7549668874172131E-2</v>
      </c>
      <c r="G65" s="24">
        <f t="shared" si="2"/>
        <v>0.29404466501240689</v>
      </c>
      <c r="H65" s="24">
        <f t="shared" si="2"/>
        <v>0.10642377756471721</v>
      </c>
      <c r="I65" s="24">
        <f t="shared" si="2"/>
        <v>6.9324090121317239E-2</v>
      </c>
      <c r="J65" s="24">
        <f t="shared" si="2"/>
        <v>3.646677471636961E-2</v>
      </c>
      <c r="K65" s="24">
        <f t="shared" si="2"/>
        <v>0.1102423768569194</v>
      </c>
      <c r="L65" s="24">
        <f t="shared" si="2"/>
        <v>7.2535211267605648E-2</v>
      </c>
      <c r="M65" s="24">
        <f t="shared" si="2"/>
        <v>2.8233749179251477E-2</v>
      </c>
      <c r="N65" s="24">
        <f t="shared" si="2"/>
        <v>7.3435504469987256E-2</v>
      </c>
      <c r="O65" s="24">
        <f t="shared" si="2"/>
        <v>0.14753123140987512</v>
      </c>
    </row>
    <row r="66" spans="2:15">
      <c r="B66" s="32" t="s">
        <v>184</v>
      </c>
      <c r="C66" s="24">
        <f t="shared" ref="C66:O66" si="3">C64/C59</f>
        <v>0.17423342048966009</v>
      </c>
      <c r="D66" s="24">
        <f t="shared" si="3"/>
        <v>0.18222420723537294</v>
      </c>
      <c r="E66" s="24">
        <f t="shared" si="3"/>
        <v>0.16254036598493002</v>
      </c>
      <c r="F66" s="24">
        <f t="shared" si="3"/>
        <v>0.15875517037620643</v>
      </c>
      <c r="G66" s="24">
        <f t="shared" si="3"/>
        <v>0.20383036935704515</v>
      </c>
      <c r="H66" s="24">
        <f t="shared" si="3"/>
        <v>0.22905915045653036</v>
      </c>
      <c r="I66" s="24">
        <f t="shared" si="3"/>
        <v>0.24191335032346598</v>
      </c>
      <c r="J66" s="24">
        <f t="shared" si="3"/>
        <v>0.24009761591890369</v>
      </c>
      <c r="K66" s="24">
        <f t="shared" si="3"/>
        <v>0.24478538183071885</v>
      </c>
      <c r="L66" s="24">
        <f t="shared" si="3"/>
        <v>0.26087701267557384</v>
      </c>
      <c r="M66" s="24">
        <f t="shared" si="3"/>
        <v>0.25323415265200516</v>
      </c>
      <c r="N66" s="24">
        <f t="shared" si="3"/>
        <v>0.25621094345374179</v>
      </c>
      <c r="O66" s="24">
        <f t="shared" si="3"/>
        <v>0.27115546809108798</v>
      </c>
    </row>
    <row r="67" spans="2:15">
      <c r="B67" s="32" t="s">
        <v>177</v>
      </c>
      <c r="C67" s="9">
        <v>3474</v>
      </c>
      <c r="D67" s="9">
        <v>3662</v>
      </c>
      <c r="E67" s="9">
        <v>3890</v>
      </c>
      <c r="F67" s="9">
        <v>4271</v>
      </c>
      <c r="G67" s="9">
        <v>4073</v>
      </c>
      <c r="H67" s="9">
        <v>3884</v>
      </c>
      <c r="I67" s="9">
        <v>3867</v>
      </c>
      <c r="J67" s="9">
        <v>4048</v>
      </c>
      <c r="K67" s="9">
        <v>4381</v>
      </c>
      <c r="L67" s="9">
        <v>4314</v>
      </c>
      <c r="M67" s="9">
        <v>4618</v>
      </c>
      <c r="N67" s="9">
        <v>4881</v>
      </c>
      <c r="O67" s="9">
        <v>5185</v>
      </c>
    </row>
    <row r="68" spans="2:15">
      <c r="B68" s="18" t="s">
        <v>178</v>
      </c>
      <c r="C68" s="11">
        <v>-267</v>
      </c>
      <c r="D68" s="11">
        <v>-219</v>
      </c>
      <c r="E68" s="11">
        <v>-315</v>
      </c>
      <c r="F68" s="11">
        <v>-396</v>
      </c>
      <c r="G68" s="11">
        <v>-206</v>
      </c>
      <c r="H68" s="11">
        <v>-67</v>
      </c>
      <c r="I68" s="11">
        <v>77</v>
      </c>
      <c r="J68" s="11">
        <v>83</v>
      </c>
      <c r="K68" s="11">
        <v>107</v>
      </c>
      <c r="L68" s="11">
        <v>148</v>
      </c>
      <c r="M68" s="11">
        <v>87</v>
      </c>
      <c r="N68" s="11">
        <v>131</v>
      </c>
      <c r="O68" s="11">
        <v>98</v>
      </c>
    </row>
    <row r="69" spans="2:15">
      <c r="B69" s="32" t="s">
        <v>183</v>
      </c>
      <c r="C69" s="24">
        <f t="shared" ref="C69:O69" si="4">C68/C59</f>
        <v>-6.3465652483955318E-2</v>
      </c>
      <c r="D69" s="24">
        <f t="shared" si="4"/>
        <v>-4.8905761500669942E-2</v>
      </c>
      <c r="E69" s="24">
        <f t="shared" si="4"/>
        <v>-6.7814854682454254E-2</v>
      </c>
      <c r="F69" s="24">
        <f t="shared" si="4"/>
        <v>-7.7998818199724249E-2</v>
      </c>
      <c r="G69" s="24">
        <f t="shared" si="4"/>
        <v>-4.025796365057651E-2</v>
      </c>
      <c r="H69" s="24">
        <f t="shared" si="4"/>
        <v>-1.3298928146089718E-2</v>
      </c>
      <c r="I69" s="24">
        <f t="shared" si="4"/>
        <v>1.5095079396196824E-2</v>
      </c>
      <c r="J69" s="24">
        <f t="shared" si="4"/>
        <v>1.5581002440397973E-2</v>
      </c>
      <c r="K69" s="24">
        <f t="shared" si="4"/>
        <v>1.84450956731598E-2</v>
      </c>
      <c r="L69" s="24">
        <f t="shared" si="4"/>
        <v>2.5351147653305928E-2</v>
      </c>
      <c r="M69" s="24">
        <f t="shared" si="4"/>
        <v>1.406856403622251E-2</v>
      </c>
      <c r="N69" s="24">
        <f t="shared" si="4"/>
        <v>1.9966468526139307E-2</v>
      </c>
      <c r="O69" s="24">
        <f t="shared" si="4"/>
        <v>1.3775653640708463E-2</v>
      </c>
    </row>
    <row r="70" spans="2:15">
      <c r="B70" s="32" t="s">
        <v>179</v>
      </c>
      <c r="C70" s="9">
        <v>1000</v>
      </c>
      <c r="D70" s="9">
        <v>1036</v>
      </c>
      <c r="E70" s="9">
        <v>1070</v>
      </c>
      <c r="F70" s="9">
        <v>1202</v>
      </c>
      <c r="G70" s="9">
        <v>1249</v>
      </c>
      <c r="H70" s="9">
        <v>1221</v>
      </c>
      <c r="I70" s="9">
        <v>1156</v>
      </c>
      <c r="J70" s="9">
        <v>1195</v>
      </c>
      <c r="K70" s="9">
        <v>1313</v>
      </c>
      <c r="L70" s="9">
        <v>1376</v>
      </c>
      <c r="M70" s="9">
        <v>1478</v>
      </c>
      <c r="N70" s="9">
        <v>1549</v>
      </c>
      <c r="O70" s="9">
        <v>1831</v>
      </c>
    </row>
    <row r="71" spans="2:15">
      <c r="B71" s="18" t="s">
        <v>181</v>
      </c>
      <c r="C71" s="11">
        <v>-295</v>
      </c>
      <c r="D71" s="11">
        <v>-519</v>
      </c>
      <c r="E71" s="11">
        <v>-324</v>
      </c>
      <c r="F71" s="11">
        <v>-405</v>
      </c>
      <c r="G71" s="11">
        <v>-209</v>
      </c>
      <c r="H71" s="11">
        <v>-75</v>
      </c>
      <c r="I71" s="11">
        <v>91</v>
      </c>
      <c r="J71" s="11">
        <v>102</v>
      </c>
      <c r="K71" s="11">
        <v>91</v>
      </c>
      <c r="L71" s="11">
        <v>145</v>
      </c>
      <c r="M71" s="11">
        <v>91</v>
      </c>
      <c r="N71" s="11">
        <v>1033</v>
      </c>
      <c r="O71" s="11">
        <v>5</v>
      </c>
    </row>
    <row r="72" spans="2:15">
      <c r="B72" s="32" t="s">
        <v>185</v>
      </c>
      <c r="C72" s="24">
        <f t="shared" ref="C72:O72" si="5">C71/C59</f>
        <v>-7.0121226527216543E-2</v>
      </c>
      <c r="D72" s="24">
        <f t="shared" si="5"/>
        <v>-0.11589995533720411</v>
      </c>
      <c r="E72" s="24">
        <f t="shared" si="5"/>
        <v>-6.9752421959095798E-2</v>
      </c>
      <c r="F72" s="24">
        <f t="shared" si="5"/>
        <v>-7.9771518613354339E-2</v>
      </c>
      <c r="G72" s="24">
        <f t="shared" si="5"/>
        <v>-4.0844244674614033E-2</v>
      </c>
      <c r="H72" s="24">
        <f t="shared" si="5"/>
        <v>-1.4886859865025803E-2</v>
      </c>
      <c r="I72" s="24">
        <f t="shared" si="5"/>
        <v>1.7839639286414428E-2</v>
      </c>
      <c r="J72" s="24">
        <f t="shared" si="5"/>
        <v>1.9147737938802329E-2</v>
      </c>
      <c r="K72" s="24">
        <f t="shared" si="5"/>
        <v>1.5686950525771418E-2</v>
      </c>
      <c r="L72" s="24">
        <f t="shared" si="5"/>
        <v>2.4837273038711888E-2</v>
      </c>
      <c r="M72" s="24">
        <f t="shared" si="5"/>
        <v>1.4715394566623545E-2</v>
      </c>
      <c r="N72" s="24">
        <f t="shared" si="5"/>
        <v>0.15744551135497636</v>
      </c>
      <c r="O72" s="24">
        <f t="shared" si="5"/>
        <v>7.0283947146471744E-4</v>
      </c>
    </row>
    <row r="73" spans="2:15">
      <c r="B73" s="18" t="s">
        <v>187</v>
      </c>
      <c r="C73" s="60"/>
      <c r="D73" s="60"/>
      <c r="E73" s="60"/>
      <c r="F73" s="60"/>
      <c r="G73" s="60">
        <v>-90</v>
      </c>
      <c r="H73" s="60">
        <v>66</v>
      </c>
      <c r="I73" s="60">
        <v>195</v>
      </c>
      <c r="J73" s="60">
        <f>E40-I73-H73-G73</f>
        <v>210</v>
      </c>
      <c r="K73" s="60">
        <v>241</v>
      </c>
      <c r="L73" s="60">
        <v>300</v>
      </c>
      <c r="M73" s="60">
        <v>239</v>
      </c>
      <c r="N73" s="60">
        <f>F40-M73-L73-K73</f>
        <v>294</v>
      </c>
      <c r="O73" s="60">
        <v>281</v>
      </c>
    </row>
    <row r="74" spans="2:15">
      <c r="B74" s="58" t="s">
        <v>352</v>
      </c>
      <c r="C74" s="9"/>
      <c r="D74" s="9"/>
      <c r="E74" s="9"/>
      <c r="F74" s="9"/>
      <c r="G74" s="9">
        <v>3</v>
      </c>
      <c r="H74" s="9">
        <v>98</v>
      </c>
      <c r="I74" s="9">
        <v>239</v>
      </c>
      <c r="J74" s="57">
        <f t="shared" ref="J74:J75" si="6">E41-I74-H74-G74</f>
        <v>266</v>
      </c>
      <c r="K74" s="9">
        <v>288</v>
      </c>
      <c r="L74" s="9">
        <v>408</v>
      </c>
      <c r="M74" s="9">
        <v>399</v>
      </c>
      <c r="N74" s="57">
        <f t="shared" ref="N74:N75" si="7">F41-M74-L74-K74</f>
        <v>445</v>
      </c>
      <c r="O74" s="9">
        <v>467</v>
      </c>
    </row>
    <row r="75" spans="2:15">
      <c r="B75" s="58" t="s">
        <v>353</v>
      </c>
      <c r="C75" s="9"/>
      <c r="D75" s="9"/>
      <c r="E75" s="9"/>
      <c r="F75" s="9"/>
      <c r="G75" s="9">
        <v>-95</v>
      </c>
      <c r="H75" s="9">
        <v>-32</v>
      </c>
      <c r="I75" s="9">
        <v>-44</v>
      </c>
      <c r="J75" s="57">
        <f t="shared" si="6"/>
        <v>-54</v>
      </c>
      <c r="K75" s="9">
        <v>-47</v>
      </c>
      <c r="L75" s="9">
        <v>-107</v>
      </c>
      <c r="M75" s="9">
        <v>-161</v>
      </c>
      <c r="N75" s="57">
        <f t="shared" si="7"/>
        <v>-151</v>
      </c>
      <c r="O75" s="9">
        <v>-186</v>
      </c>
    </row>
    <row r="80" spans="2:15">
      <c r="B80" s="10" t="s">
        <v>197</v>
      </c>
      <c r="C80" s="25" t="s">
        <v>199</v>
      </c>
      <c r="D80" s="25" t="s">
        <v>200</v>
      </c>
      <c r="E80" s="25" t="s">
        <v>201</v>
      </c>
      <c r="F80" s="25" t="s">
        <v>202</v>
      </c>
      <c r="G80" s="25" t="s">
        <v>203</v>
      </c>
      <c r="H80" s="25" t="s">
        <v>204</v>
      </c>
      <c r="I80" s="25" t="s">
        <v>205</v>
      </c>
      <c r="J80" s="25" t="s">
        <v>206</v>
      </c>
      <c r="K80" s="25" t="s">
        <v>207</v>
      </c>
      <c r="L80" s="25" t="s">
        <v>208</v>
      </c>
      <c r="M80" s="25" t="s">
        <v>209</v>
      </c>
      <c r="N80" s="25" t="s">
        <v>210</v>
      </c>
      <c r="O80" s="25" t="s">
        <v>211</v>
      </c>
    </row>
    <row r="81" spans="2:15">
      <c r="B81" s="15" t="s">
        <v>192</v>
      </c>
      <c r="C81" s="26">
        <v>-183</v>
      </c>
      <c r="D81" s="26">
        <v>31</v>
      </c>
      <c r="E81" s="26">
        <v>55</v>
      </c>
      <c r="F81" s="26">
        <v>203</v>
      </c>
      <c r="G81" s="26">
        <v>-55</v>
      </c>
      <c r="H81" s="26">
        <v>-18</v>
      </c>
      <c r="I81" s="26">
        <v>58</v>
      </c>
      <c r="J81" s="26">
        <v>580</v>
      </c>
      <c r="K81" s="26">
        <v>501</v>
      </c>
      <c r="L81" s="26">
        <v>820</v>
      </c>
      <c r="M81" s="26">
        <v>722</v>
      </c>
      <c r="N81" s="26">
        <v>609</v>
      </c>
      <c r="O81" s="26">
        <v>212</v>
      </c>
    </row>
    <row r="82" spans="2:15">
      <c r="B82" s="32" t="s">
        <v>188</v>
      </c>
      <c r="C82" s="9">
        <v>-205</v>
      </c>
      <c r="D82" s="9">
        <v>-519</v>
      </c>
      <c r="E82" s="9">
        <v>-324</v>
      </c>
      <c r="F82" s="9">
        <v>-405</v>
      </c>
      <c r="G82" s="9">
        <v>-210</v>
      </c>
      <c r="H82" s="9">
        <v>-75</v>
      </c>
      <c r="I82" s="9">
        <v>91</v>
      </c>
      <c r="J82" s="9">
        <v>102</v>
      </c>
      <c r="K82" s="9">
        <v>91</v>
      </c>
      <c r="L82" s="9">
        <v>145</v>
      </c>
      <c r="M82" s="9">
        <v>91</v>
      </c>
      <c r="N82" s="9">
        <v>1033</v>
      </c>
      <c r="O82" s="9">
        <v>5</v>
      </c>
    </row>
    <row r="83" spans="2:15">
      <c r="B83" s="32" t="s">
        <v>189</v>
      </c>
      <c r="C83" s="9">
        <v>47</v>
      </c>
      <c r="D83" s="9">
        <v>47</v>
      </c>
      <c r="E83" s="9">
        <v>52</v>
      </c>
      <c r="F83" s="9">
        <v>56</v>
      </c>
      <c r="G83" s="9">
        <v>59</v>
      </c>
      <c r="H83" s="9">
        <v>60</v>
      </c>
      <c r="I83" s="9">
        <v>54</v>
      </c>
      <c r="J83" s="9">
        <v>57</v>
      </c>
      <c r="K83" s="9">
        <v>64</v>
      </c>
      <c r="L83" s="9">
        <v>66</v>
      </c>
      <c r="M83" s="9">
        <v>67</v>
      </c>
      <c r="N83" s="9">
        <v>77</v>
      </c>
      <c r="O83" s="9">
        <v>95</v>
      </c>
    </row>
    <row r="84" spans="2:15">
      <c r="B84" s="32" t="s">
        <v>190</v>
      </c>
      <c r="C84" s="9"/>
      <c r="D84" s="9"/>
      <c r="E84" s="9"/>
      <c r="F84" s="9"/>
      <c r="G84" s="9"/>
      <c r="H84" s="9"/>
      <c r="I84" s="9"/>
      <c r="J84" s="9">
        <v>41</v>
      </c>
      <c r="K84" s="9"/>
      <c r="L84" s="9"/>
      <c r="M84" s="9"/>
      <c r="N84" s="9">
        <v>884</v>
      </c>
      <c r="O84" s="9">
        <v>47</v>
      </c>
    </row>
    <row r="85" spans="2:15">
      <c r="B85" s="32" t="s">
        <v>191</v>
      </c>
      <c r="C85" s="9">
        <v>167</v>
      </c>
      <c r="D85" s="9">
        <v>230</v>
      </c>
      <c r="E85" s="9">
        <v>165</v>
      </c>
      <c r="F85" s="9">
        <v>167</v>
      </c>
      <c r="G85" s="9">
        <v>28</v>
      </c>
      <c r="H85" s="9">
        <v>163</v>
      </c>
      <c r="I85" s="9">
        <v>-27</v>
      </c>
      <c r="J85" s="9">
        <v>280</v>
      </c>
      <c r="K85" s="9">
        <v>162</v>
      </c>
      <c r="L85" s="9">
        <v>417</v>
      </c>
      <c r="M85" s="9">
        <v>657</v>
      </c>
      <c r="N85" s="9">
        <v>279</v>
      </c>
      <c r="O85" s="9">
        <v>-31</v>
      </c>
    </row>
    <row r="86" spans="2:15">
      <c r="B86" s="18" t="s">
        <v>193</v>
      </c>
      <c r="C86" s="26">
        <v>-150</v>
      </c>
      <c r="D86" s="26">
        <v>-155</v>
      </c>
      <c r="E86" s="26">
        <v>-201</v>
      </c>
      <c r="F86" s="26">
        <v>-169</v>
      </c>
      <c r="G86" s="26">
        <v>-249</v>
      </c>
      <c r="H86" s="26">
        <v>-181</v>
      </c>
      <c r="I86" s="26">
        <v>-289</v>
      </c>
      <c r="J86" s="26">
        <v>-130</v>
      </c>
      <c r="K86" s="26">
        <v>-83</v>
      </c>
      <c r="L86" s="26">
        <v>-429</v>
      </c>
      <c r="M86" s="26">
        <v>-152</v>
      </c>
      <c r="N86" s="26">
        <v>-263</v>
      </c>
      <c r="O86" s="26">
        <v>-117</v>
      </c>
    </row>
    <row r="87" spans="2:15">
      <c r="B87" s="32" t="s">
        <v>194</v>
      </c>
      <c r="C87" s="9">
        <v>-147</v>
      </c>
      <c r="D87" s="9">
        <v>-169</v>
      </c>
      <c r="E87" s="9">
        <v>-190</v>
      </c>
      <c r="F87" s="9">
        <v>-168</v>
      </c>
      <c r="G87" s="9">
        <v>-239</v>
      </c>
      <c r="H87" s="9">
        <v>-181</v>
      </c>
      <c r="I87" s="9">
        <v>-283</v>
      </c>
      <c r="J87" s="9">
        <v>-121</v>
      </c>
      <c r="K87" s="9">
        <v>-95</v>
      </c>
      <c r="L87" s="9">
        <v>-376</v>
      </c>
      <c r="M87" s="9">
        <v>-191</v>
      </c>
      <c r="N87" s="9">
        <v>-234</v>
      </c>
      <c r="O87" s="9">
        <v>-107</v>
      </c>
    </row>
    <row r="88" spans="2:15">
      <c r="B88" s="18" t="s">
        <v>195</v>
      </c>
      <c r="C88" s="26">
        <v>3506</v>
      </c>
      <c r="D88" s="26">
        <v>51</v>
      </c>
      <c r="E88" s="26">
        <v>116</v>
      </c>
      <c r="F88" s="26">
        <v>-95</v>
      </c>
      <c r="G88" s="26">
        <v>196</v>
      </c>
      <c r="H88" s="26">
        <v>-118</v>
      </c>
      <c r="I88" s="26">
        <v>146</v>
      </c>
      <c r="J88" s="26">
        <v>21</v>
      </c>
      <c r="K88" s="26">
        <v>78</v>
      </c>
      <c r="L88" s="26">
        <v>251</v>
      </c>
      <c r="M88" s="26">
        <v>33</v>
      </c>
      <c r="N88" s="26">
        <v>-163</v>
      </c>
      <c r="O88" s="26">
        <v>52</v>
      </c>
    </row>
    <row r="89" spans="2:15">
      <c r="B89" s="18" t="s">
        <v>476</v>
      </c>
      <c r="C89" s="26">
        <f>C81+C86</f>
        <v>-333</v>
      </c>
      <c r="D89" s="26">
        <f t="shared" ref="D89:O89" si="8">D81+D86</f>
        <v>-124</v>
      </c>
      <c r="E89" s="26">
        <f t="shared" si="8"/>
        <v>-146</v>
      </c>
      <c r="F89" s="26">
        <f t="shared" si="8"/>
        <v>34</v>
      </c>
      <c r="G89" s="26">
        <f t="shared" si="8"/>
        <v>-304</v>
      </c>
      <c r="H89" s="26">
        <f t="shared" si="8"/>
        <v>-199</v>
      </c>
      <c r="I89" s="26">
        <f t="shared" si="8"/>
        <v>-231</v>
      </c>
      <c r="J89" s="26">
        <f t="shared" si="8"/>
        <v>450</v>
      </c>
      <c r="K89" s="26">
        <f t="shared" si="8"/>
        <v>418</v>
      </c>
      <c r="L89" s="26">
        <f t="shared" si="8"/>
        <v>391</v>
      </c>
      <c r="M89" s="26">
        <f t="shared" si="8"/>
        <v>570</v>
      </c>
      <c r="N89" s="26">
        <f t="shared" si="8"/>
        <v>346</v>
      </c>
      <c r="O89" s="26">
        <f t="shared" si="8"/>
        <v>95</v>
      </c>
    </row>
  </sheetData>
  <phoneticPr fontId="4" type="noConversion"/>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8D4975-A011-4FC7-92D1-3CE3D0D676B3}">
  <dimension ref="B2:B187"/>
  <sheetViews>
    <sheetView showGridLines="0" topLeftCell="A13" zoomScaleNormal="100" workbookViewId="0">
      <selection activeCell="B182" sqref="B182"/>
    </sheetView>
  </sheetViews>
  <sheetFormatPr defaultRowHeight="17.399999999999999"/>
  <cols>
    <col min="1" max="1" width="8.796875" style="1" customWidth="1"/>
    <col min="2" max="16384" width="8.796875" style="1"/>
  </cols>
  <sheetData>
    <row r="2" spans="2:2">
      <c r="B2" s="1" t="s">
        <v>0</v>
      </c>
    </row>
    <row r="3" spans="2:2">
      <c r="B3" s="1" t="s">
        <v>1</v>
      </c>
    </row>
    <row r="5" spans="2:2">
      <c r="B5" s="4" t="s">
        <v>14</v>
      </c>
    </row>
    <row r="6" spans="2:2">
      <c r="B6" s="1" t="s">
        <v>2</v>
      </c>
    </row>
    <row r="7" spans="2:2">
      <c r="B7" s="1" t="s">
        <v>3</v>
      </c>
    </row>
    <row r="8" spans="2:2">
      <c r="B8" s="1" t="s">
        <v>4</v>
      </c>
    </row>
    <row r="9" spans="2:2">
      <c r="B9" s="1" t="s">
        <v>5</v>
      </c>
    </row>
    <row r="11" spans="2:2">
      <c r="B11" s="1" t="s">
        <v>6</v>
      </c>
    </row>
    <row r="12" spans="2:2">
      <c r="B12" s="1" t="s">
        <v>7</v>
      </c>
    </row>
    <row r="13" spans="2:2">
      <c r="B13" s="1" t="s">
        <v>8</v>
      </c>
    </row>
    <row r="14" spans="2:2">
      <c r="B14" s="1" t="s">
        <v>9</v>
      </c>
    </row>
    <row r="16" spans="2:2">
      <c r="B16" s="4" t="s">
        <v>15</v>
      </c>
    </row>
    <row r="17" spans="2:2">
      <c r="B17" s="1" t="s">
        <v>10</v>
      </c>
    </row>
    <row r="18" spans="2:2">
      <c r="B18" s="1" t="s">
        <v>11</v>
      </c>
    </row>
    <row r="19" spans="2:2">
      <c r="B19" s="1" t="s">
        <v>12</v>
      </c>
    </row>
    <row r="20" spans="2:2">
      <c r="B20" s="1" t="s">
        <v>13</v>
      </c>
    </row>
    <row r="22" spans="2:2">
      <c r="B22" s="1" t="s">
        <v>16</v>
      </c>
    </row>
    <row r="23" spans="2:2">
      <c r="B23" s="1" t="s">
        <v>17</v>
      </c>
    </row>
    <row r="24" spans="2:2">
      <c r="B24" s="1" t="s">
        <v>18</v>
      </c>
    </row>
    <row r="25" spans="2:2">
      <c r="B25" s="1" t="s">
        <v>19</v>
      </c>
    </row>
    <row r="26" spans="2:2">
      <c r="B26" s="1" t="s">
        <v>20</v>
      </c>
    </row>
    <row r="28" spans="2:2">
      <c r="B28" s="4" t="s">
        <v>25</v>
      </c>
    </row>
    <row r="29" spans="2:2">
      <c r="B29" s="1" t="s">
        <v>21</v>
      </c>
    </row>
    <row r="30" spans="2:2">
      <c r="B30" s="1" t="s">
        <v>22</v>
      </c>
    </row>
    <row r="31" spans="2:2">
      <c r="B31" s="1" t="s">
        <v>23</v>
      </c>
    </row>
    <row r="32" spans="2:2">
      <c r="B32" s="1" t="s">
        <v>24</v>
      </c>
    </row>
    <row r="33" spans="2:2">
      <c r="B33" s="1" t="s">
        <v>26</v>
      </c>
    </row>
    <row r="34" spans="2:2">
      <c r="B34" s="1" t="s">
        <v>27</v>
      </c>
    </row>
    <row r="35" spans="2:2">
      <c r="B35" s="1" t="s">
        <v>28</v>
      </c>
    </row>
    <row r="37" spans="2:2">
      <c r="B37" s="4" t="s">
        <v>29</v>
      </c>
    </row>
    <row r="38" spans="2:2">
      <c r="B38" s="5" t="s">
        <v>30</v>
      </c>
    </row>
    <row r="39" spans="2:2">
      <c r="B39" s="5" t="s">
        <v>31</v>
      </c>
    </row>
    <row r="40" spans="2:2">
      <c r="B40" s="5" t="s">
        <v>32</v>
      </c>
    </row>
    <row r="42" spans="2:2">
      <c r="B42" s="1" t="s">
        <v>33</v>
      </c>
    </row>
    <row r="43" spans="2:2">
      <c r="B43" s="1" t="s">
        <v>34</v>
      </c>
    </row>
    <row r="44" spans="2:2">
      <c r="B44" s="1" t="s">
        <v>35</v>
      </c>
    </row>
    <row r="45" spans="2:2">
      <c r="B45" s="1" t="s">
        <v>36</v>
      </c>
    </row>
    <row r="46" spans="2:2">
      <c r="B46" s="1" t="s">
        <v>37</v>
      </c>
    </row>
    <row r="47" spans="2:2">
      <c r="B47" s="1" t="s">
        <v>38</v>
      </c>
    </row>
    <row r="48" spans="2:2">
      <c r="B48" s="6" t="s">
        <v>39</v>
      </c>
    </row>
    <row r="49" spans="2:2">
      <c r="B49" s="1" t="s">
        <v>40</v>
      </c>
    </row>
    <row r="51" spans="2:2">
      <c r="B51" s="1" t="s">
        <v>41</v>
      </c>
    </row>
    <row r="52" spans="2:2">
      <c r="B52" s="1" t="s">
        <v>42</v>
      </c>
    </row>
    <row r="53" spans="2:2">
      <c r="B53" s="6" t="s">
        <v>43</v>
      </c>
    </row>
    <row r="54" spans="2:2">
      <c r="B54" s="1" t="s">
        <v>44</v>
      </c>
    </row>
    <row r="56" spans="2:2">
      <c r="B56" s="1" t="s">
        <v>45</v>
      </c>
    </row>
    <row r="57" spans="2:2">
      <c r="B57" s="1" t="s">
        <v>46</v>
      </c>
    </row>
    <row r="58" spans="2:2">
      <c r="B58" s="1" t="s">
        <v>47</v>
      </c>
    </row>
    <row r="59" spans="2:2">
      <c r="B59" s="1" t="s">
        <v>48</v>
      </c>
    </row>
    <row r="60" spans="2:2">
      <c r="B60" s="1" t="s">
        <v>49</v>
      </c>
    </row>
    <row r="61" spans="2:2">
      <c r="B61" s="1" t="s">
        <v>50</v>
      </c>
    </row>
    <row r="63" spans="2:2">
      <c r="B63" s="1" t="s">
        <v>51</v>
      </c>
    </row>
    <row r="64" spans="2:2">
      <c r="B64" s="1" t="s">
        <v>52</v>
      </c>
    </row>
    <row r="65" spans="2:2">
      <c r="B65" s="1" t="s">
        <v>53</v>
      </c>
    </row>
    <row r="66" spans="2:2">
      <c r="B66" s="1" t="s">
        <v>54</v>
      </c>
    </row>
    <row r="67" spans="2:2">
      <c r="B67" s="1" t="s">
        <v>55</v>
      </c>
    </row>
    <row r="69" spans="2:2">
      <c r="B69" s="4" t="s">
        <v>62</v>
      </c>
    </row>
    <row r="70" spans="2:2">
      <c r="B70" s="1" t="s">
        <v>56</v>
      </c>
    </row>
    <row r="71" spans="2:2">
      <c r="B71" s="1" t="s">
        <v>57</v>
      </c>
    </row>
    <row r="72" spans="2:2">
      <c r="B72" s="1" t="s">
        <v>58</v>
      </c>
    </row>
    <row r="73" spans="2:2">
      <c r="B73" s="1" t="s">
        <v>59</v>
      </c>
    </row>
    <row r="74" spans="2:2">
      <c r="B74" s="6" t="s">
        <v>60</v>
      </c>
    </row>
    <row r="75" spans="2:2">
      <c r="B75" s="1" t="s">
        <v>61</v>
      </c>
    </row>
    <row r="77" spans="2:2">
      <c r="B77" s="1" t="s">
        <v>63</v>
      </c>
    </row>
    <row r="78" spans="2:2">
      <c r="B78" s="1" t="s">
        <v>64</v>
      </c>
    </row>
    <row r="79" spans="2:2">
      <c r="B79" s="1" t="s">
        <v>65</v>
      </c>
    </row>
    <row r="80" spans="2:2">
      <c r="B80" s="1" t="s">
        <v>66</v>
      </c>
    </row>
    <row r="81" spans="2:2">
      <c r="B81" s="1" t="s">
        <v>67</v>
      </c>
    </row>
    <row r="82" spans="2:2">
      <c r="B82" s="1" t="s">
        <v>68</v>
      </c>
    </row>
    <row r="83" spans="2:2">
      <c r="B83" s="1" t="s">
        <v>69</v>
      </c>
    </row>
    <row r="84" spans="2:2">
      <c r="B84" s="1" t="s">
        <v>70</v>
      </c>
    </row>
    <row r="86" spans="2:2">
      <c r="B86" s="1" t="s">
        <v>71</v>
      </c>
    </row>
    <row r="87" spans="2:2">
      <c r="B87" s="1" t="s">
        <v>72</v>
      </c>
    </row>
    <row r="88" spans="2:2">
      <c r="B88" s="1" t="s">
        <v>73</v>
      </c>
    </row>
    <row r="89" spans="2:2">
      <c r="B89" s="1" t="s">
        <v>74</v>
      </c>
    </row>
    <row r="91" spans="2:2">
      <c r="B91" s="4" t="s">
        <v>80</v>
      </c>
    </row>
    <row r="92" spans="2:2">
      <c r="B92" s="5" t="s">
        <v>75</v>
      </c>
    </row>
    <row r="93" spans="2:2">
      <c r="B93" s="5" t="s">
        <v>76</v>
      </c>
    </row>
    <row r="94" spans="2:2">
      <c r="B94" s="5" t="s">
        <v>77</v>
      </c>
    </row>
    <row r="95" spans="2:2">
      <c r="B95" s="5" t="s">
        <v>78</v>
      </c>
    </row>
    <row r="96" spans="2:2">
      <c r="B96" s="5" t="s">
        <v>79</v>
      </c>
    </row>
    <row r="98" spans="2:2">
      <c r="B98" s="5" t="s">
        <v>81</v>
      </c>
    </row>
    <row r="99" spans="2:2">
      <c r="B99" s="5" t="s">
        <v>82</v>
      </c>
    </row>
    <row r="100" spans="2:2">
      <c r="B100" s="5" t="s">
        <v>83</v>
      </c>
    </row>
    <row r="101" spans="2:2">
      <c r="B101" s="5" t="s">
        <v>84</v>
      </c>
    </row>
    <row r="102" spans="2:2">
      <c r="B102" s="5" t="s">
        <v>85</v>
      </c>
    </row>
    <row r="103" spans="2:2">
      <c r="B103" s="5" t="s">
        <v>86</v>
      </c>
    </row>
    <row r="104" spans="2:2">
      <c r="B104" s="5" t="s">
        <v>87</v>
      </c>
    </row>
    <row r="105" spans="2:2">
      <c r="B105" s="5" t="s">
        <v>88</v>
      </c>
    </row>
    <row r="106" spans="2:2">
      <c r="B106" s="5" t="s">
        <v>89</v>
      </c>
    </row>
    <row r="108" spans="2:2">
      <c r="B108" s="4" t="s">
        <v>90</v>
      </c>
    </row>
    <row r="109" spans="2:2">
      <c r="B109" s="1" t="s">
        <v>91</v>
      </c>
    </row>
    <row r="110" spans="2:2">
      <c r="B110" s="1" t="s">
        <v>92</v>
      </c>
    </row>
    <row r="111" spans="2:2">
      <c r="B111" s="1" t="s">
        <v>93</v>
      </c>
    </row>
    <row r="112" spans="2:2">
      <c r="B112" s="1" t="s">
        <v>94</v>
      </c>
    </row>
    <row r="114" spans="2:2">
      <c r="B114" s="4" t="s">
        <v>95</v>
      </c>
    </row>
    <row r="115" spans="2:2">
      <c r="B115" s="1" t="s">
        <v>96</v>
      </c>
    </row>
    <row r="116" spans="2:2">
      <c r="B116" s="1" t="s">
        <v>97</v>
      </c>
    </row>
    <row r="117" spans="2:2">
      <c r="B117" s="1" t="s">
        <v>98</v>
      </c>
    </row>
    <row r="118" spans="2:2">
      <c r="B118" s="1" t="s">
        <v>99</v>
      </c>
    </row>
    <row r="120" spans="2:2">
      <c r="B120" s="1" t="s">
        <v>100</v>
      </c>
    </row>
    <row r="121" spans="2:2">
      <c r="B121" s="1" t="s">
        <v>101</v>
      </c>
    </row>
    <row r="123" spans="2:2">
      <c r="B123" s="1" t="s">
        <v>102</v>
      </c>
    </row>
    <row r="124" spans="2:2">
      <c r="B124" s="1" t="s">
        <v>103</v>
      </c>
    </row>
    <row r="125" spans="2:2">
      <c r="B125" s="1" t="s">
        <v>104</v>
      </c>
    </row>
    <row r="126" spans="2:2">
      <c r="B126" s="1" t="s">
        <v>105</v>
      </c>
    </row>
    <row r="127" spans="2:2">
      <c r="B127" s="1" t="s">
        <v>106</v>
      </c>
    </row>
    <row r="128" spans="2:2">
      <c r="B128" s="1" t="s">
        <v>107</v>
      </c>
    </row>
    <row r="129" spans="2:2">
      <c r="B129" s="1" t="s">
        <v>108</v>
      </c>
    </row>
    <row r="131" spans="2:2">
      <c r="B131" s="4" t="s">
        <v>109</v>
      </c>
    </row>
    <row r="132" spans="2:2">
      <c r="B132" s="5" t="s">
        <v>110</v>
      </c>
    </row>
    <row r="133" spans="2:2">
      <c r="B133" s="5" t="s">
        <v>111</v>
      </c>
    </row>
    <row r="134" spans="2:2">
      <c r="B134" s="5" t="s">
        <v>112</v>
      </c>
    </row>
    <row r="136" spans="2:2">
      <c r="B136" s="1" t="s">
        <v>113</v>
      </c>
    </row>
    <row r="137" spans="2:2">
      <c r="B137" s="1" t="s">
        <v>114</v>
      </c>
    </row>
    <row r="138" spans="2:2">
      <c r="B138" s="1" t="s">
        <v>115</v>
      </c>
    </row>
    <row r="139" spans="2:2">
      <c r="B139" s="1" t="s">
        <v>116</v>
      </c>
    </row>
    <row r="141" spans="2:2">
      <c r="B141" s="4" t="s">
        <v>121</v>
      </c>
    </row>
    <row r="142" spans="2:2">
      <c r="B142" s="5" t="s">
        <v>117</v>
      </c>
    </row>
    <row r="143" spans="2:2">
      <c r="B143" s="5" t="s">
        <v>118</v>
      </c>
    </row>
    <row r="144" spans="2:2">
      <c r="B144" s="5" t="s">
        <v>119</v>
      </c>
    </row>
    <row r="145" spans="2:2">
      <c r="B145" s="5" t="s">
        <v>120</v>
      </c>
    </row>
    <row r="147" spans="2:2">
      <c r="B147" s="1" t="s">
        <v>122</v>
      </c>
    </row>
    <row r="148" spans="2:2">
      <c r="B148" s="1" t="s">
        <v>123</v>
      </c>
    </row>
    <row r="149" spans="2:2">
      <c r="B149" s="1" t="s">
        <v>124</v>
      </c>
    </row>
    <row r="151" spans="2:2">
      <c r="B151" s="4" t="s">
        <v>125</v>
      </c>
    </row>
    <row r="152" spans="2:2">
      <c r="B152" s="1" t="s">
        <v>126</v>
      </c>
    </row>
    <row r="153" spans="2:2">
      <c r="B153" s="1" t="s">
        <v>127</v>
      </c>
    </row>
    <row r="154" spans="2:2">
      <c r="B154" s="1" t="s">
        <v>128</v>
      </c>
    </row>
    <row r="156" spans="2:2">
      <c r="B156" s="4" t="s">
        <v>129</v>
      </c>
    </row>
    <row r="157" spans="2:2">
      <c r="B157" s="1" t="s">
        <v>130</v>
      </c>
    </row>
    <row r="158" spans="2:2">
      <c r="B158" s="1" t="s">
        <v>131</v>
      </c>
    </row>
    <row r="160" spans="2:2">
      <c r="B160" s="4" t="s">
        <v>132</v>
      </c>
    </row>
    <row r="161" spans="2:2">
      <c r="B161" s="1" t="s">
        <v>133</v>
      </c>
    </row>
    <row r="162" spans="2:2">
      <c r="B162" s="1" t="s">
        <v>134</v>
      </c>
    </row>
    <row r="163" spans="2:2">
      <c r="B163" s="1" t="s">
        <v>135</v>
      </c>
    </row>
    <row r="165" spans="2:2">
      <c r="B165" s="1" t="s">
        <v>136</v>
      </c>
    </row>
    <row r="166" spans="2:2">
      <c r="B166" s="1" t="s">
        <v>137</v>
      </c>
    </row>
    <row r="167" spans="2:2">
      <c r="B167" s="1" t="s">
        <v>138</v>
      </c>
    </row>
    <row r="169" spans="2:2">
      <c r="B169" s="4" t="s">
        <v>139</v>
      </c>
    </row>
    <row r="170" spans="2:2">
      <c r="B170" s="1" t="s">
        <v>140</v>
      </c>
    </row>
    <row r="171" spans="2:2">
      <c r="B171" s="1" t="s">
        <v>141</v>
      </c>
    </row>
    <row r="172" spans="2:2">
      <c r="B172" s="1" t="s">
        <v>142</v>
      </c>
    </row>
    <row r="173" spans="2:2">
      <c r="B173" s="1" t="s">
        <v>143</v>
      </c>
    </row>
    <row r="175" spans="2:2">
      <c r="B175" s="1" t="s">
        <v>144</v>
      </c>
    </row>
    <row r="176" spans="2:2">
      <c r="B176" s="1" t="s">
        <v>145</v>
      </c>
    </row>
    <row r="177" spans="2:2">
      <c r="B177" s="1" t="s">
        <v>146</v>
      </c>
    </row>
    <row r="179" spans="2:2">
      <c r="B179" s="1" t="s">
        <v>147</v>
      </c>
    </row>
    <row r="180" spans="2:2">
      <c r="B180" s="1" t="s">
        <v>148</v>
      </c>
    </row>
    <row r="181" spans="2:2">
      <c r="B181" s="1" t="s">
        <v>149</v>
      </c>
    </row>
    <row r="182" spans="2:2">
      <c r="B182" s="1" t="s">
        <v>150</v>
      </c>
    </row>
    <row r="184" spans="2:2">
      <c r="B184" s="1" t="s">
        <v>151</v>
      </c>
    </row>
    <row r="185" spans="2:2">
      <c r="B185" s="1" t="s">
        <v>152</v>
      </c>
    </row>
    <row r="186" spans="2:2">
      <c r="B186" s="1" t="s">
        <v>153</v>
      </c>
    </row>
    <row r="187" spans="2:2">
      <c r="B187" s="1" t="s">
        <v>154</v>
      </c>
    </row>
  </sheetData>
  <phoneticPr fontId="4" type="noConversion"/>
  <pageMargins left="0.7" right="0.7" top="0.75" bottom="0.75" header="0.3" footer="0.3"/>
  <pageSetup paperSize="9" scale="41"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4</vt:i4>
      </vt:variant>
    </vt:vector>
  </HeadingPairs>
  <TitlesOfParts>
    <vt:vector size="4" baseType="lpstr">
      <vt:lpstr>결론</vt:lpstr>
      <vt:lpstr>report</vt:lpstr>
      <vt:lpstr>Financial Statement</vt:lpstr>
      <vt:lpstr>다이브딥 정리</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서민석</dc:creator>
  <cp:lastModifiedBy>서민석</cp:lastModifiedBy>
  <cp:lastPrinted>2024-06-13T15:07:27Z</cp:lastPrinted>
  <dcterms:created xsi:type="dcterms:W3CDTF">2024-04-27T04:47:52Z</dcterms:created>
  <dcterms:modified xsi:type="dcterms:W3CDTF">2024-06-24T06:48:09Z</dcterms:modified>
</cp:coreProperties>
</file>